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lap\excel-morzsak\felteteles-formazas-formazo-keplet\"/>
    </mc:Choice>
  </mc:AlternateContent>
  <xr:revisionPtr revIDLastSave="0" documentId="8_{071B7172-DB8D-48D2-A297-67C502AC9AAD}" xr6:coauthVersionLast="45" xr6:coauthVersionMax="45" xr10:uidLastSave="{00000000-0000-0000-0000-000000000000}"/>
  <bookViews>
    <workbookView xWindow="-120" yWindow="-120" windowWidth="17520" windowHeight="12750" xr2:uid="{44FAE485-6F8A-4A73-BD33-EDC387A276FD}"/>
  </bookViews>
  <sheets>
    <sheet name="összehasonlítás a kif.ben" sheetId="1" r:id="rId1"/>
    <sheet name="múlt, ma, jövő" sheetId="9" r:id="rId2"/>
    <sheet name="előző, következő tíz nap" sheetId="10" r:id="rId3"/>
    <sheet name="tegnap, ma, holnap" sheetId="11" r:id="rId4"/>
    <sheet name="hetek" sheetId="12" r:id="rId5"/>
    <sheet name="hónapok" sheetId="14" r:id="rId6"/>
    <sheet name="negyedévek" sheetId="15" r:id="rId7"/>
    <sheet name="félévek" sheetId="17" r:id="rId8"/>
    <sheet name="évek" sheetId="20" r:id="rId9"/>
    <sheet name="középértékes v. elemzés" sheetId="22" r:id="rId10"/>
    <sheet name="göngyölített összeg" sheetId="21" r:id="rId11"/>
    <sheet name="beépített ismétlődő" sheetId="23" r:id="rId12"/>
    <sheet name="mindenből egyet" sheetId="24" r:id="rId13"/>
    <sheet name="csak a másolatok" sheetId="25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" i="17" l="1"/>
  <c r="E6" i="17"/>
  <c r="A6" i="17"/>
  <c r="K9" i="11"/>
  <c r="J9" i="11"/>
  <c r="I9" i="11"/>
  <c r="K8" i="11"/>
  <c r="J8" i="11"/>
  <c r="I8" i="11"/>
  <c r="K7" i="11"/>
  <c r="J7" i="11"/>
  <c r="I7" i="11"/>
  <c r="K6" i="11"/>
  <c r="J6" i="11"/>
  <c r="I6" i="11"/>
  <c r="K5" i="11"/>
  <c r="J5" i="11"/>
  <c r="I5" i="11"/>
  <c r="K4" i="11"/>
  <c r="J4" i="11"/>
  <c r="I4" i="11"/>
  <c r="K3" i="11"/>
  <c r="J3" i="11"/>
  <c r="I3" i="11"/>
  <c r="K2" i="11"/>
  <c r="J2" i="11"/>
  <c r="I2" i="11"/>
  <c r="K1" i="11"/>
  <c r="J1" i="11"/>
  <c r="I1" i="11"/>
  <c r="G9" i="11"/>
  <c r="F9" i="11"/>
  <c r="E9" i="11"/>
  <c r="G8" i="11"/>
  <c r="F8" i="11"/>
  <c r="E8" i="11"/>
  <c r="G7" i="11"/>
  <c r="F7" i="11"/>
  <c r="E7" i="11"/>
  <c r="G6" i="11"/>
  <c r="F6" i="11"/>
  <c r="E6" i="11"/>
  <c r="G5" i="11"/>
  <c r="F5" i="11"/>
  <c r="E5" i="11"/>
  <c r="G4" i="11"/>
  <c r="F4" i="11"/>
  <c r="E4" i="11"/>
  <c r="G3" i="11"/>
  <c r="F3" i="11"/>
  <c r="E3" i="11"/>
  <c r="G2" i="11"/>
  <c r="F2" i="11"/>
  <c r="E2" i="11"/>
  <c r="G1" i="11"/>
  <c r="F1" i="11"/>
  <c r="E1" i="11"/>
  <c r="C9" i="11"/>
  <c r="B9" i="11"/>
  <c r="A9" i="11"/>
  <c r="C8" i="11"/>
  <c r="B8" i="11"/>
  <c r="A8" i="11"/>
  <c r="C7" i="11"/>
  <c r="B7" i="11"/>
  <c r="A7" i="11"/>
  <c r="C6" i="11"/>
  <c r="B6" i="11"/>
  <c r="A6" i="11"/>
  <c r="C5" i="11"/>
  <c r="B5" i="11"/>
  <c r="A5" i="11"/>
  <c r="C4" i="11"/>
  <c r="B4" i="11"/>
  <c r="A4" i="11"/>
  <c r="C3" i="11"/>
  <c r="B3" i="11"/>
  <c r="A3" i="11"/>
  <c r="C2" i="11"/>
  <c r="B2" i="11"/>
  <c r="A2" i="11"/>
  <c r="C1" i="11"/>
  <c r="B1" i="11"/>
  <c r="A1" i="11"/>
  <c r="A15" i="22" l="1"/>
  <c r="A14" i="22"/>
  <c r="A13" i="22"/>
  <c r="A12" i="22"/>
  <c r="A11" i="22"/>
  <c r="A10" i="22"/>
  <c r="A9" i="22"/>
  <c r="A8" i="22"/>
  <c r="A7" i="22"/>
  <c r="A6" i="22"/>
  <c r="A5" i="22"/>
  <c r="A4" i="22"/>
  <c r="A3" i="22"/>
  <c r="A2" i="22"/>
  <c r="A1" i="22"/>
  <c r="K9" i="20" l="1"/>
  <c r="J9" i="20"/>
  <c r="I9" i="20"/>
  <c r="K8" i="20"/>
  <c r="J8" i="20"/>
  <c r="I8" i="20"/>
  <c r="K7" i="20"/>
  <c r="J7" i="20"/>
  <c r="I7" i="20"/>
  <c r="K6" i="20"/>
  <c r="J6" i="20"/>
  <c r="I6" i="20"/>
  <c r="K5" i="20"/>
  <c r="J5" i="20"/>
  <c r="I5" i="20"/>
  <c r="K4" i="20"/>
  <c r="J4" i="20"/>
  <c r="I4" i="20"/>
  <c r="K3" i="20"/>
  <c r="J3" i="20"/>
  <c r="I3" i="20"/>
  <c r="K2" i="20"/>
  <c r="J2" i="20"/>
  <c r="I2" i="20"/>
  <c r="K1" i="20"/>
  <c r="J1" i="20"/>
  <c r="I1" i="20"/>
  <c r="G9" i="20"/>
  <c r="F9" i="20"/>
  <c r="E9" i="20"/>
  <c r="G8" i="20"/>
  <c r="F8" i="20"/>
  <c r="E8" i="20"/>
  <c r="G7" i="20"/>
  <c r="F7" i="20"/>
  <c r="E7" i="20"/>
  <c r="G6" i="20"/>
  <c r="F6" i="20"/>
  <c r="E6" i="20"/>
  <c r="G5" i="20"/>
  <c r="F5" i="20"/>
  <c r="E5" i="20"/>
  <c r="G4" i="20"/>
  <c r="F4" i="20"/>
  <c r="E4" i="20"/>
  <c r="G3" i="20"/>
  <c r="F3" i="20"/>
  <c r="E3" i="20"/>
  <c r="G2" i="20"/>
  <c r="F2" i="20"/>
  <c r="E2" i="20"/>
  <c r="G1" i="20"/>
  <c r="F1" i="20"/>
  <c r="E1" i="20"/>
  <c r="C9" i="20"/>
  <c r="C8" i="20"/>
  <c r="C7" i="20"/>
  <c r="C6" i="20"/>
  <c r="C5" i="20"/>
  <c r="C4" i="20"/>
  <c r="C3" i="20"/>
  <c r="C2" i="20"/>
  <c r="C1" i="20"/>
  <c r="B9" i="20"/>
  <c r="B8" i="20"/>
  <c r="B7" i="20"/>
  <c r="B6" i="20"/>
  <c r="B5" i="20"/>
  <c r="B4" i="20"/>
  <c r="B3" i="20"/>
  <c r="B2" i="20"/>
  <c r="B1" i="20"/>
  <c r="A9" i="20"/>
  <c r="A8" i="20"/>
  <c r="A7" i="20"/>
  <c r="A6" i="20"/>
  <c r="A5" i="20"/>
  <c r="A4" i="20"/>
  <c r="A3" i="20"/>
  <c r="A2" i="20"/>
  <c r="A1" i="20"/>
  <c r="K3" i="17" l="1"/>
  <c r="G3" i="17"/>
  <c r="C3" i="17"/>
  <c r="I9" i="17"/>
  <c r="E9" i="17"/>
  <c r="A9" i="17"/>
  <c r="K9" i="17" l="1"/>
  <c r="J9" i="17"/>
  <c r="K8" i="17"/>
  <c r="J8" i="17"/>
  <c r="I8" i="17"/>
  <c r="K7" i="17"/>
  <c r="J7" i="17"/>
  <c r="I7" i="17"/>
  <c r="K6" i="17"/>
  <c r="J6" i="17"/>
  <c r="K5" i="17"/>
  <c r="J5" i="17"/>
  <c r="I5" i="17"/>
  <c r="K4" i="17"/>
  <c r="J4" i="17"/>
  <c r="I4" i="17"/>
  <c r="J3" i="17"/>
  <c r="I3" i="17"/>
  <c r="K2" i="17"/>
  <c r="J2" i="17"/>
  <c r="I2" i="17"/>
  <c r="K1" i="17"/>
  <c r="J1" i="17"/>
  <c r="I1" i="17"/>
  <c r="G9" i="17"/>
  <c r="F9" i="17"/>
  <c r="G8" i="17"/>
  <c r="F8" i="17"/>
  <c r="E8" i="17"/>
  <c r="G7" i="17"/>
  <c r="F7" i="17"/>
  <c r="E7" i="17"/>
  <c r="G6" i="17"/>
  <c r="F6" i="17"/>
  <c r="G5" i="17"/>
  <c r="F5" i="17"/>
  <c r="E5" i="17"/>
  <c r="G4" i="17"/>
  <c r="F4" i="17"/>
  <c r="E4" i="17"/>
  <c r="F3" i="17"/>
  <c r="E3" i="17"/>
  <c r="G2" i="17"/>
  <c r="F2" i="17"/>
  <c r="E2" i="17"/>
  <c r="G1" i="17"/>
  <c r="F1" i="17"/>
  <c r="E1" i="17"/>
  <c r="C9" i="17"/>
  <c r="C8" i="17"/>
  <c r="C7" i="17"/>
  <c r="C6" i="17"/>
  <c r="C5" i="17"/>
  <c r="C4" i="17"/>
  <c r="C2" i="17"/>
  <c r="C1" i="17"/>
  <c r="B9" i="17"/>
  <c r="B8" i="17"/>
  <c r="B7" i="17"/>
  <c r="B6" i="17"/>
  <c r="B5" i="17"/>
  <c r="B4" i="17"/>
  <c r="B3" i="17"/>
  <c r="B2" i="17"/>
  <c r="B1" i="17"/>
  <c r="A8" i="17"/>
  <c r="A7" i="17"/>
  <c r="A5" i="17"/>
  <c r="A4" i="17"/>
  <c r="A3" i="17"/>
  <c r="A2" i="17"/>
  <c r="A1" i="17"/>
  <c r="J9" i="15"/>
  <c r="F9" i="15"/>
  <c r="B9" i="15"/>
  <c r="K9" i="15"/>
  <c r="I9" i="15"/>
  <c r="K8" i="15"/>
  <c r="J8" i="15"/>
  <c r="I8" i="15"/>
  <c r="K7" i="15"/>
  <c r="J7" i="15"/>
  <c r="I7" i="15"/>
  <c r="K6" i="15"/>
  <c r="J6" i="15"/>
  <c r="I6" i="15"/>
  <c r="K5" i="15"/>
  <c r="J5" i="15"/>
  <c r="I5" i="15"/>
  <c r="K4" i="15"/>
  <c r="J4" i="15"/>
  <c r="I4" i="15"/>
  <c r="K3" i="15"/>
  <c r="J3" i="15"/>
  <c r="I3" i="15"/>
  <c r="K2" i="15"/>
  <c r="J2" i="15"/>
  <c r="I2" i="15"/>
  <c r="K1" i="15"/>
  <c r="J1" i="15"/>
  <c r="I1" i="15"/>
  <c r="G9" i="15"/>
  <c r="E9" i="15"/>
  <c r="G8" i="15"/>
  <c r="F8" i="15"/>
  <c r="E8" i="15"/>
  <c r="G7" i="15"/>
  <c r="F7" i="15"/>
  <c r="E7" i="15"/>
  <c r="G6" i="15"/>
  <c r="F6" i="15"/>
  <c r="E6" i="15"/>
  <c r="G5" i="15"/>
  <c r="F5" i="15"/>
  <c r="E5" i="15"/>
  <c r="G4" i="15"/>
  <c r="F4" i="15"/>
  <c r="E4" i="15"/>
  <c r="G3" i="15"/>
  <c r="F3" i="15"/>
  <c r="E3" i="15"/>
  <c r="G2" i="15"/>
  <c r="F2" i="15"/>
  <c r="E2" i="15"/>
  <c r="G1" i="15"/>
  <c r="F1" i="15"/>
  <c r="E1" i="15"/>
  <c r="C9" i="15"/>
  <c r="C8" i="15"/>
  <c r="C7" i="15"/>
  <c r="C6" i="15"/>
  <c r="C5" i="15"/>
  <c r="C4" i="15"/>
  <c r="C3" i="15"/>
  <c r="C2" i="15"/>
  <c r="C1" i="15"/>
  <c r="B8" i="15"/>
  <c r="B7" i="15"/>
  <c r="B6" i="15"/>
  <c r="B5" i="15"/>
  <c r="B4" i="15"/>
  <c r="B3" i="15"/>
  <c r="B2" i="15"/>
  <c r="B1" i="15"/>
  <c r="A9" i="15"/>
  <c r="A8" i="15"/>
  <c r="A7" i="15"/>
  <c r="A6" i="15"/>
  <c r="A5" i="15"/>
  <c r="A4" i="15"/>
  <c r="A3" i="15"/>
  <c r="A2" i="15"/>
  <c r="A1" i="15"/>
  <c r="K9" i="14"/>
  <c r="J9" i="14"/>
  <c r="I9" i="14"/>
  <c r="K8" i="14"/>
  <c r="J8" i="14"/>
  <c r="I8" i="14"/>
  <c r="K7" i="14"/>
  <c r="J7" i="14"/>
  <c r="I7" i="14"/>
  <c r="K6" i="14"/>
  <c r="J6" i="14"/>
  <c r="I6" i="14"/>
  <c r="K5" i="14"/>
  <c r="J5" i="14"/>
  <c r="I5" i="14"/>
  <c r="K4" i="14"/>
  <c r="J4" i="14"/>
  <c r="I4" i="14"/>
  <c r="K3" i="14"/>
  <c r="J3" i="14"/>
  <c r="I3" i="14"/>
  <c r="K2" i="14"/>
  <c r="J2" i="14"/>
  <c r="I2" i="14"/>
  <c r="K1" i="14"/>
  <c r="J1" i="14"/>
  <c r="I1" i="14"/>
  <c r="G9" i="14"/>
  <c r="F9" i="14"/>
  <c r="E9" i="14"/>
  <c r="G8" i="14"/>
  <c r="F8" i="14"/>
  <c r="E8" i="14"/>
  <c r="G7" i="14"/>
  <c r="F7" i="14"/>
  <c r="E7" i="14"/>
  <c r="G6" i="14"/>
  <c r="F6" i="14"/>
  <c r="E6" i="14"/>
  <c r="G5" i="14"/>
  <c r="F5" i="14"/>
  <c r="E5" i="14"/>
  <c r="G4" i="14"/>
  <c r="F4" i="14"/>
  <c r="E4" i="14"/>
  <c r="G3" i="14"/>
  <c r="F3" i="14"/>
  <c r="E3" i="14"/>
  <c r="G2" i="14"/>
  <c r="F2" i="14"/>
  <c r="E2" i="14"/>
  <c r="G1" i="14"/>
  <c r="F1" i="14"/>
  <c r="E1" i="14"/>
  <c r="C9" i="14"/>
  <c r="C8" i="14"/>
  <c r="C7" i="14"/>
  <c r="C6" i="14"/>
  <c r="C5" i="14"/>
  <c r="C4" i="14"/>
  <c r="C3" i="14"/>
  <c r="C2" i="14"/>
  <c r="C1" i="14"/>
  <c r="B9" i="14"/>
  <c r="B8" i="14"/>
  <c r="B7" i="14"/>
  <c r="B6" i="14"/>
  <c r="B5" i="14"/>
  <c r="B4" i="14"/>
  <c r="B3" i="14"/>
  <c r="B2" i="14"/>
  <c r="B1" i="14"/>
  <c r="A9" i="14"/>
  <c r="A8" i="14"/>
  <c r="A7" i="14"/>
  <c r="A6" i="14"/>
  <c r="A5" i="14"/>
  <c r="A4" i="14"/>
  <c r="A3" i="14"/>
  <c r="A2" i="14"/>
  <c r="A1" i="14"/>
  <c r="K15" i="12"/>
  <c r="J15" i="12"/>
  <c r="I15" i="12"/>
  <c r="K14" i="12"/>
  <c r="J14" i="12"/>
  <c r="I14" i="12"/>
  <c r="K13" i="12"/>
  <c r="J13" i="12"/>
  <c r="I13" i="12"/>
  <c r="K12" i="12"/>
  <c r="J12" i="12"/>
  <c r="I12" i="12"/>
  <c r="K11" i="12"/>
  <c r="J11" i="12"/>
  <c r="I11" i="12"/>
  <c r="K10" i="12"/>
  <c r="J10" i="12"/>
  <c r="I10" i="12"/>
  <c r="K9" i="12"/>
  <c r="J9" i="12"/>
  <c r="I9" i="12"/>
  <c r="K8" i="12"/>
  <c r="J8" i="12"/>
  <c r="I8" i="12"/>
  <c r="K7" i="12"/>
  <c r="J7" i="12"/>
  <c r="I7" i="12"/>
  <c r="K6" i="12"/>
  <c r="J6" i="12"/>
  <c r="I6" i="12"/>
  <c r="K5" i="12"/>
  <c r="J5" i="12"/>
  <c r="I5" i="12"/>
  <c r="K4" i="12"/>
  <c r="J4" i="12"/>
  <c r="I4" i="12"/>
  <c r="K3" i="12"/>
  <c r="J3" i="12"/>
  <c r="I3" i="12"/>
  <c r="K2" i="12"/>
  <c r="J2" i="12"/>
  <c r="I2" i="12"/>
  <c r="K1" i="12"/>
  <c r="J1" i="12"/>
  <c r="I1" i="12"/>
  <c r="G15" i="12"/>
  <c r="F15" i="12"/>
  <c r="E15" i="12"/>
  <c r="G14" i="12"/>
  <c r="F14" i="12"/>
  <c r="E14" i="12"/>
  <c r="G13" i="12"/>
  <c r="F13" i="12"/>
  <c r="E13" i="12"/>
  <c r="G12" i="12"/>
  <c r="F12" i="12"/>
  <c r="E12" i="12"/>
  <c r="G11" i="12"/>
  <c r="F11" i="12"/>
  <c r="E11" i="12"/>
  <c r="G10" i="12"/>
  <c r="F10" i="12"/>
  <c r="E10" i="12"/>
  <c r="G9" i="12"/>
  <c r="F9" i="12"/>
  <c r="E9" i="12"/>
  <c r="G8" i="12"/>
  <c r="F8" i="12"/>
  <c r="E8" i="12"/>
  <c r="G7" i="12"/>
  <c r="F7" i="12"/>
  <c r="E7" i="12"/>
  <c r="G6" i="12"/>
  <c r="F6" i="12"/>
  <c r="E6" i="12"/>
  <c r="G5" i="12"/>
  <c r="F5" i="12"/>
  <c r="E5" i="12"/>
  <c r="G4" i="12"/>
  <c r="F4" i="12"/>
  <c r="E4" i="12"/>
  <c r="G3" i="12"/>
  <c r="F3" i="12"/>
  <c r="E3" i="12"/>
  <c r="G2" i="12"/>
  <c r="F2" i="12"/>
  <c r="E2" i="12"/>
  <c r="G1" i="12"/>
  <c r="F1" i="12"/>
  <c r="E1" i="12"/>
  <c r="C15" i="12"/>
  <c r="C14" i="12"/>
  <c r="C13" i="12"/>
  <c r="C12" i="12"/>
  <c r="C11" i="12"/>
  <c r="C10" i="12"/>
  <c r="C9" i="12"/>
  <c r="C8" i="12"/>
  <c r="C7" i="12"/>
  <c r="C6" i="12"/>
  <c r="C5" i="12"/>
  <c r="C4" i="12"/>
  <c r="C3" i="12"/>
  <c r="C2" i="12"/>
  <c r="C1" i="12"/>
  <c r="B15" i="12"/>
  <c r="B14" i="12"/>
  <c r="B13" i="12"/>
  <c r="B12" i="12"/>
  <c r="B11" i="12"/>
  <c r="B10" i="12"/>
  <c r="B9" i="12"/>
  <c r="B8" i="12"/>
  <c r="B7" i="12"/>
  <c r="B6" i="12"/>
  <c r="B5" i="12"/>
  <c r="B4" i="12"/>
  <c r="B3" i="12"/>
  <c r="B2" i="12"/>
  <c r="B1" i="12"/>
  <c r="A15" i="12"/>
  <c r="A14" i="12"/>
  <c r="A13" i="12"/>
  <c r="A12" i="12"/>
  <c r="A11" i="12"/>
  <c r="A10" i="12"/>
  <c r="A9" i="12"/>
  <c r="A8" i="12"/>
  <c r="A7" i="12"/>
  <c r="A6" i="12"/>
  <c r="A5" i="12"/>
  <c r="A4" i="12"/>
  <c r="A3" i="12"/>
  <c r="A2" i="12"/>
  <c r="A1" i="12"/>
  <c r="G9" i="10"/>
  <c r="F9" i="10"/>
  <c r="E9" i="10"/>
  <c r="G8" i="10"/>
  <c r="F8" i="10"/>
  <c r="E8" i="10"/>
  <c r="G7" i="10"/>
  <c r="F7" i="10"/>
  <c r="E7" i="10"/>
  <c r="G6" i="10"/>
  <c r="F6" i="10"/>
  <c r="E6" i="10"/>
  <c r="G5" i="10"/>
  <c r="F5" i="10"/>
  <c r="E5" i="10"/>
  <c r="G4" i="10"/>
  <c r="F4" i="10"/>
  <c r="E4" i="10"/>
  <c r="G3" i="10"/>
  <c r="F3" i="10"/>
  <c r="E3" i="10"/>
  <c r="G2" i="10"/>
  <c r="F2" i="10"/>
  <c r="E2" i="10"/>
  <c r="G1" i="10"/>
  <c r="F1" i="10"/>
  <c r="E1" i="10"/>
  <c r="C9" i="10"/>
  <c r="B9" i="10"/>
  <c r="A9" i="10"/>
  <c r="C8" i="10"/>
  <c r="B8" i="10"/>
  <c r="A8" i="10"/>
  <c r="C7" i="10"/>
  <c r="B7" i="10"/>
  <c r="A7" i="10"/>
  <c r="C6" i="10"/>
  <c r="B6" i="10"/>
  <c r="A6" i="10"/>
  <c r="C5" i="10"/>
  <c r="B5" i="10"/>
  <c r="A5" i="10"/>
  <c r="C4" i="10"/>
  <c r="B4" i="10"/>
  <c r="A4" i="10"/>
  <c r="C3" i="10"/>
  <c r="B3" i="10"/>
  <c r="A3" i="10"/>
  <c r="C2" i="10"/>
  <c r="B2" i="10"/>
  <c r="A2" i="10"/>
  <c r="C1" i="10"/>
  <c r="B1" i="10"/>
  <c r="A1" i="10"/>
  <c r="K9" i="9"/>
  <c r="J9" i="9"/>
  <c r="I9" i="9"/>
  <c r="K8" i="9"/>
  <c r="J8" i="9"/>
  <c r="I8" i="9"/>
  <c r="K7" i="9"/>
  <c r="J7" i="9"/>
  <c r="I7" i="9"/>
  <c r="K6" i="9"/>
  <c r="J6" i="9"/>
  <c r="I6" i="9"/>
  <c r="K5" i="9"/>
  <c r="J5" i="9"/>
  <c r="I5" i="9"/>
  <c r="K4" i="9"/>
  <c r="J4" i="9"/>
  <c r="I4" i="9"/>
  <c r="K3" i="9"/>
  <c r="J3" i="9"/>
  <c r="I3" i="9"/>
  <c r="K2" i="9"/>
  <c r="J2" i="9"/>
  <c r="I2" i="9"/>
  <c r="K1" i="9"/>
  <c r="J1" i="9"/>
  <c r="I1" i="9"/>
  <c r="G9" i="9"/>
  <c r="F9" i="9"/>
  <c r="E9" i="9"/>
  <c r="G8" i="9"/>
  <c r="F8" i="9"/>
  <c r="E8" i="9"/>
  <c r="G7" i="9"/>
  <c r="F7" i="9"/>
  <c r="E7" i="9"/>
  <c r="G6" i="9"/>
  <c r="F6" i="9"/>
  <c r="E6" i="9"/>
  <c r="G5" i="9"/>
  <c r="F5" i="9"/>
  <c r="E5" i="9"/>
  <c r="G4" i="9"/>
  <c r="F4" i="9"/>
  <c r="E4" i="9"/>
  <c r="G3" i="9"/>
  <c r="F3" i="9"/>
  <c r="E3" i="9"/>
  <c r="G2" i="9"/>
  <c r="F2" i="9"/>
  <c r="E2" i="9"/>
  <c r="G1" i="9"/>
  <c r="F1" i="9"/>
  <c r="E1" i="9"/>
  <c r="C3" i="9"/>
  <c r="A3" i="9"/>
  <c r="A8" i="9"/>
  <c r="A9" i="9"/>
  <c r="C5" i="9"/>
  <c r="B8" i="9"/>
  <c r="A6" i="9"/>
  <c r="C7" i="9"/>
  <c r="A5" i="9"/>
  <c r="B7" i="9"/>
  <c r="C8" i="9"/>
  <c r="A1" i="9"/>
  <c r="A4" i="9"/>
  <c r="B6" i="9"/>
  <c r="B2" i="9"/>
  <c r="A7" i="9"/>
  <c r="B5" i="9"/>
  <c r="C1" i="9"/>
  <c r="C2" i="9"/>
  <c r="A2" i="9"/>
  <c r="B3" i="9"/>
  <c r="C6" i="9"/>
  <c r="B1" i="9"/>
  <c r="C4" i="9"/>
  <c r="B9" i="9"/>
  <c r="B4" i="9"/>
  <c r="C9" i="9"/>
</calcChain>
</file>

<file path=xl/sharedStrings.xml><?xml version="1.0" encoding="utf-8"?>
<sst xmlns="http://schemas.openxmlformats.org/spreadsheetml/2006/main" count="147" uniqueCount="46">
  <si>
    <t>hallgató</t>
  </si>
  <si>
    <t>kiselőadás</t>
  </si>
  <si>
    <t>esszé</t>
  </si>
  <si>
    <t>beszámoló</t>
  </si>
  <si>
    <t>Cseh Gergő</t>
  </si>
  <si>
    <t>Végh Simon</t>
  </si>
  <si>
    <t>Ráth Bódog</t>
  </si>
  <si>
    <t>Tóth Antal</t>
  </si>
  <si>
    <t>Szép Vince</t>
  </si>
  <si>
    <t>Rácz Timót</t>
  </si>
  <si>
    <t>Nagy Ignác</t>
  </si>
  <si>
    <t>név</t>
  </si>
  <si>
    <t>vásárlás</t>
  </si>
  <si>
    <t>típus</t>
  </si>
  <si>
    <t>Karsai Ildikó</t>
  </si>
  <si>
    <t>Farkas Lénárd</t>
  </si>
  <si>
    <t>Berkes Debóra</t>
  </si>
  <si>
    <t>Liptai Albert</t>
  </si>
  <si>
    <t>Rajnai Roland</t>
  </si>
  <si>
    <t>Pintér Olivér</t>
  </si>
  <si>
    <t>készpénz</t>
  </si>
  <si>
    <t>átutalás</t>
  </si>
  <si>
    <t>hitel</t>
  </si>
  <si>
    <t>Ambrus Márton</t>
  </si>
  <si>
    <t>Ujvári Vencel</t>
  </si>
  <si>
    <t>Blaskó Izolda</t>
  </si>
  <si>
    <t>Répási Lóránt</t>
  </si>
  <si>
    <t>Perjés Lénárd</t>
  </si>
  <si>
    <t>Maróti Konrád</t>
  </si>
  <si>
    <t>Radnai Gáspár</t>
  </si>
  <si>
    <t>AM</t>
  </si>
  <si>
    <t>65-77</t>
  </si>
  <si>
    <t>UV</t>
  </si>
  <si>
    <t>85-86</t>
  </si>
  <si>
    <t>BI</t>
  </si>
  <si>
    <t>66-73</t>
  </si>
  <si>
    <t>RL</t>
  </si>
  <si>
    <t>82-76</t>
  </si>
  <si>
    <t>PL</t>
  </si>
  <si>
    <t>80-76</t>
  </si>
  <si>
    <t>MK</t>
  </si>
  <si>
    <t>77-75</t>
  </si>
  <si>
    <t>RG</t>
  </si>
  <si>
    <t>82-71</t>
  </si>
  <si>
    <t>m.gram</t>
  </si>
  <si>
    <t>kód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</si>
</sst>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yyyy\-mm\-yy"/>
  </numFmts>
  <fonts count="4" x14ac:knownFonts="1"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ndara"/>
      <family val="2"/>
      <charset val="238"/>
    </font>
    <font>
      <sz val="8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center" vertical="center"/>
    </xf>
    <xf numFmtId="14" fontId="0" fillId="0" borderId="0" xfId="0" applyNumberFormat="1"/>
    <xf numFmtId="16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quotePrefix="1"/>
    <xf numFmtId="165" fontId="0" fillId="0" borderId="0" xfId="0" applyNumberFormat="1"/>
    <xf numFmtId="164" fontId="2" fillId="0" borderId="0" xfId="0" applyNumberFormat="1" applyFont="1" applyAlignment="1">
      <alignment horizontal="left" vertical="top" indent="1"/>
    </xf>
    <xf numFmtId="164" fontId="2" fillId="2" borderId="0" xfId="0" applyNumberFormat="1" applyFont="1" applyFill="1" applyAlignment="1">
      <alignment horizontal="left" vertical="top" indent="1"/>
    </xf>
    <xf numFmtId="0" fontId="0" fillId="0" borderId="1" xfId="0" applyBorder="1"/>
    <xf numFmtId="0" fontId="3" fillId="0" borderId="0" xfId="0" applyFont="1"/>
    <xf numFmtId="0" fontId="3" fillId="0" borderId="0" xfId="0" applyFont="1"/>
    <xf numFmtId="3" fontId="0" fillId="0" borderId="0" xfId="0" applyNumberFormat="1"/>
    <xf numFmtId="0" fontId="3" fillId="0" borderId="0" xfId="0" quotePrefix="1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ál" xfId="0" builtinId="0"/>
  </cellStyles>
  <dxfs count="31">
    <dxf>
      <font>
        <color rgb="FF0000FF"/>
      </font>
      <border>
        <vertical/>
        <horizontal/>
      </border>
    </dxf>
    <dxf>
      <font>
        <color rgb="FF0000FF"/>
      </font>
      <border>
        <vertical/>
        <horizontal/>
      </border>
    </dxf>
    <dxf>
      <font>
        <color theme="2" tint="-0.49998474074526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9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ill>
        <patternFill>
          <bgColor theme="7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ill>
        <patternFill>
          <bgColor theme="7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ill>
        <patternFill>
          <bgColor theme="7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ill>
        <patternFill>
          <bgColor theme="7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ill>
        <patternFill>
          <bgColor theme="7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ill>
        <patternFill>
          <bgColor theme="7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9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ill>
        <patternFill>
          <bgColor theme="7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alignment horizontal="left" vertical="bottom" textRotation="0" wrapText="0" relativeIndent="1" justifyLastLine="0" shrinkToFit="0" readingOrder="0"/>
    </dxf>
    <dxf>
      <border>
        <bottom style="thin">
          <color indexed="64"/>
        </bottom>
      </border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AF3535A-CA3F-4CD5-8B47-BF93601BC909}" name="Táblázat2" displayName="Táblázat2" ref="A1:C9" totalsRowShown="0" headerRowBorderDxfId="30">
  <autoFilter ref="A1:C9" xr:uid="{714CE83A-8816-4B36-81BC-75F821D71542}"/>
  <tableColumns count="3">
    <tableColumn id="1" xr3:uid="{BD5248BA-CB9A-4806-B071-13344EE78936}" name="név" dataDxfId="29"/>
    <tableColumn id="2" xr3:uid="{767600E8-C103-4C1B-AB05-642DBAC4F3F0}" name="vásárlás"/>
    <tableColumn id="3" xr3:uid="{011805F8-8486-4566-9501-8DDC1E0EF3BA}" name="típu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D0861-53AF-4318-BAD1-DB766238A362}">
  <dimension ref="A1:D8"/>
  <sheetViews>
    <sheetView tabSelected="1" workbookViewId="0">
      <selection activeCell="K20" sqref="K20"/>
    </sheetView>
  </sheetViews>
  <sheetFormatPr defaultRowHeight="12" x14ac:dyDescent="0.2"/>
  <cols>
    <col min="1" max="1" width="14.83203125" customWidth="1"/>
    <col min="2" max="4" width="11.83203125" customWidth="1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s="2" t="s">
        <v>8</v>
      </c>
      <c r="B2" t="b">
        <v>0</v>
      </c>
      <c r="C2" t="b">
        <v>0</v>
      </c>
      <c r="D2" s="3">
        <v>93</v>
      </c>
    </row>
    <row r="3" spans="1:4" x14ac:dyDescent="0.2">
      <c r="A3" s="2" t="s">
        <v>4</v>
      </c>
      <c r="B3" t="b">
        <v>1</v>
      </c>
      <c r="C3" t="b">
        <v>0</v>
      </c>
      <c r="D3" s="3">
        <v>98</v>
      </c>
    </row>
    <row r="4" spans="1:4" x14ac:dyDescent="0.2">
      <c r="A4" s="2" t="s">
        <v>7</v>
      </c>
      <c r="B4" t="b">
        <v>1</v>
      </c>
      <c r="C4" t="b">
        <v>1</v>
      </c>
      <c r="D4" s="3">
        <v>23</v>
      </c>
    </row>
    <row r="5" spans="1:4" x14ac:dyDescent="0.2">
      <c r="A5" s="2" t="s">
        <v>6</v>
      </c>
      <c r="B5" t="b">
        <v>0</v>
      </c>
      <c r="C5" t="b">
        <v>1</v>
      </c>
      <c r="D5" s="3">
        <v>72</v>
      </c>
    </row>
    <row r="6" spans="1:4" x14ac:dyDescent="0.2">
      <c r="A6" s="2" t="s">
        <v>9</v>
      </c>
      <c r="B6" t="b">
        <v>1</v>
      </c>
      <c r="C6" t="b">
        <v>0</v>
      </c>
      <c r="D6" s="3">
        <v>25</v>
      </c>
    </row>
    <row r="7" spans="1:4" x14ac:dyDescent="0.2">
      <c r="A7" s="2" t="s">
        <v>5</v>
      </c>
      <c r="B7" t="b">
        <v>0</v>
      </c>
      <c r="C7" t="b">
        <v>1</v>
      </c>
      <c r="D7" s="3">
        <v>95</v>
      </c>
    </row>
    <row r="8" spans="1:4" x14ac:dyDescent="0.2">
      <c r="A8" s="2" t="s">
        <v>10</v>
      </c>
      <c r="B8" t="b">
        <v>1</v>
      </c>
      <c r="C8" t="b">
        <v>1</v>
      </c>
      <c r="D8" s="3">
        <v>76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9849A-5431-4B70-A9C4-CCEE7564C2DC}">
  <dimension ref="A1:A31"/>
  <sheetViews>
    <sheetView workbookViewId="0">
      <selection activeCell="K14" sqref="K14"/>
    </sheetView>
  </sheetViews>
  <sheetFormatPr defaultRowHeight="12" x14ac:dyDescent="0.2"/>
  <cols>
    <col min="1" max="1" width="12.33203125" customWidth="1"/>
  </cols>
  <sheetData>
    <row r="1" spans="1:1" ht="14.1" customHeight="1" x14ac:dyDescent="0.2">
      <c r="A1" s="9">
        <f t="shared" ref="A1:A14" si="0">A2-1</f>
        <v>44517</v>
      </c>
    </row>
    <row r="2" spans="1:1" ht="14.1" customHeight="1" x14ac:dyDescent="0.2">
      <c r="A2" s="9">
        <f t="shared" si="0"/>
        <v>44518</v>
      </c>
    </row>
    <row r="3" spans="1:1" ht="14.1" customHeight="1" x14ac:dyDescent="0.2">
      <c r="A3" s="9">
        <f t="shared" si="0"/>
        <v>44519</v>
      </c>
    </row>
    <row r="4" spans="1:1" ht="14.1" customHeight="1" x14ac:dyDescent="0.2">
      <c r="A4" s="9">
        <f t="shared" si="0"/>
        <v>44520</v>
      </c>
    </row>
    <row r="5" spans="1:1" ht="14.1" customHeight="1" x14ac:dyDescent="0.2">
      <c r="A5" s="9">
        <f t="shared" si="0"/>
        <v>44521</v>
      </c>
    </row>
    <row r="6" spans="1:1" ht="14.1" customHeight="1" x14ac:dyDescent="0.2">
      <c r="A6" s="9">
        <f t="shared" si="0"/>
        <v>44522</v>
      </c>
    </row>
    <row r="7" spans="1:1" ht="14.1" customHeight="1" x14ac:dyDescent="0.2">
      <c r="A7" s="9">
        <f t="shared" si="0"/>
        <v>44523</v>
      </c>
    </row>
    <row r="8" spans="1:1" ht="14.1" customHeight="1" x14ac:dyDescent="0.2">
      <c r="A8" s="9">
        <f t="shared" si="0"/>
        <v>44524</v>
      </c>
    </row>
    <row r="9" spans="1:1" ht="14.1" customHeight="1" x14ac:dyDescent="0.2">
      <c r="A9" s="9">
        <f t="shared" si="0"/>
        <v>44525</v>
      </c>
    </row>
    <row r="10" spans="1:1" ht="14.1" customHeight="1" x14ac:dyDescent="0.2">
      <c r="A10" s="9">
        <f t="shared" si="0"/>
        <v>44526</v>
      </c>
    </row>
    <row r="11" spans="1:1" ht="14.1" customHeight="1" x14ac:dyDescent="0.2">
      <c r="A11" s="9">
        <f t="shared" si="0"/>
        <v>44527</v>
      </c>
    </row>
    <row r="12" spans="1:1" ht="14.1" customHeight="1" x14ac:dyDescent="0.2">
      <c r="A12" s="9">
        <f t="shared" si="0"/>
        <v>44528</v>
      </c>
    </row>
    <row r="13" spans="1:1" ht="14.1" customHeight="1" x14ac:dyDescent="0.2">
      <c r="A13" s="9">
        <f t="shared" si="0"/>
        <v>44529</v>
      </c>
    </row>
    <row r="14" spans="1:1" ht="14.1" customHeight="1" x14ac:dyDescent="0.2">
      <c r="A14" s="9">
        <f t="shared" si="0"/>
        <v>44530</v>
      </c>
    </row>
    <row r="15" spans="1:1" ht="14.1" customHeight="1" x14ac:dyDescent="0.2">
      <c r="A15" s="9">
        <f>A16-1</f>
        <v>44531</v>
      </c>
    </row>
    <row r="16" spans="1:1" ht="14.1" customHeight="1" x14ac:dyDescent="0.2">
      <c r="A16" s="10">
        <v>44532</v>
      </c>
    </row>
    <row r="17" spans="1:1" ht="14.1" customHeight="1" x14ac:dyDescent="0.2">
      <c r="A17" s="9">
        <v>44533</v>
      </c>
    </row>
    <row r="18" spans="1:1" ht="14.1" customHeight="1" x14ac:dyDescent="0.2">
      <c r="A18" s="9">
        <v>44534</v>
      </c>
    </row>
    <row r="19" spans="1:1" ht="14.1" customHeight="1" x14ac:dyDescent="0.2">
      <c r="A19" s="9">
        <v>44535</v>
      </c>
    </row>
    <row r="20" spans="1:1" ht="14.1" customHeight="1" x14ac:dyDescent="0.2">
      <c r="A20" s="9">
        <v>44536</v>
      </c>
    </row>
    <row r="21" spans="1:1" ht="14.1" customHeight="1" x14ac:dyDescent="0.2">
      <c r="A21" s="9">
        <v>44537</v>
      </c>
    </row>
    <row r="22" spans="1:1" ht="14.1" customHeight="1" x14ac:dyDescent="0.2">
      <c r="A22" s="9">
        <v>44538</v>
      </c>
    </row>
    <row r="23" spans="1:1" ht="14.1" customHeight="1" x14ac:dyDescent="0.2">
      <c r="A23" s="9">
        <v>44539</v>
      </c>
    </row>
    <row r="24" spans="1:1" ht="14.1" customHeight="1" x14ac:dyDescent="0.2">
      <c r="A24" s="9">
        <v>44540</v>
      </c>
    </row>
    <row r="25" spans="1:1" ht="14.1" customHeight="1" x14ac:dyDescent="0.2">
      <c r="A25" s="9">
        <v>44541</v>
      </c>
    </row>
    <row r="26" spans="1:1" ht="14.1" customHeight="1" x14ac:dyDescent="0.2">
      <c r="A26" s="9">
        <v>44542</v>
      </c>
    </row>
    <row r="27" spans="1:1" ht="14.1" customHeight="1" x14ac:dyDescent="0.2">
      <c r="A27" s="9">
        <v>44543</v>
      </c>
    </row>
    <row r="28" spans="1:1" ht="14.1" customHeight="1" x14ac:dyDescent="0.2">
      <c r="A28" s="9">
        <v>44544</v>
      </c>
    </row>
    <row r="29" spans="1:1" ht="14.1" customHeight="1" x14ac:dyDescent="0.2">
      <c r="A29" s="9">
        <v>44545</v>
      </c>
    </row>
    <row r="30" spans="1:1" ht="14.1" customHeight="1" x14ac:dyDescent="0.2">
      <c r="A30" s="9">
        <v>44546</v>
      </c>
    </row>
    <row r="31" spans="1:1" ht="14.1" customHeight="1" x14ac:dyDescent="0.2">
      <c r="A31" s="9">
        <v>44547</v>
      </c>
    </row>
  </sheetData>
  <conditionalFormatting sqref="A1:A31">
    <cfRule type="expression" dxfId="5" priority="1">
      <formula>ABS(TODAY()-A1)&lt;6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136E1-3198-44D7-AD79-46F86190B188}">
  <dimension ref="A1:H24"/>
  <sheetViews>
    <sheetView workbookViewId="0">
      <selection activeCell="H16" sqref="H16"/>
    </sheetView>
  </sheetViews>
  <sheetFormatPr defaultRowHeight="12" x14ac:dyDescent="0.2"/>
  <cols>
    <col min="1" max="1" width="16.83203125" customWidth="1"/>
    <col min="2" max="3" width="12.83203125" customWidth="1"/>
  </cols>
  <sheetData>
    <row r="1" spans="1:3" x14ac:dyDescent="0.2">
      <c r="A1" s="11" t="s">
        <v>11</v>
      </c>
      <c r="B1" s="11" t="s">
        <v>12</v>
      </c>
      <c r="C1" s="11" t="s">
        <v>13</v>
      </c>
    </row>
    <row r="2" spans="1:3" x14ac:dyDescent="0.2">
      <c r="A2" s="2" t="s">
        <v>19</v>
      </c>
      <c r="B2" s="14">
        <v>35000</v>
      </c>
      <c r="C2" t="s">
        <v>20</v>
      </c>
    </row>
    <row r="3" spans="1:3" x14ac:dyDescent="0.2">
      <c r="A3" s="2" t="s">
        <v>14</v>
      </c>
      <c r="B3" s="14">
        <v>80000</v>
      </c>
      <c r="C3" t="s">
        <v>21</v>
      </c>
    </row>
    <row r="4" spans="1:3" x14ac:dyDescent="0.2">
      <c r="A4" s="2" t="s">
        <v>15</v>
      </c>
      <c r="B4" s="14">
        <v>71000</v>
      </c>
      <c r="C4" t="s">
        <v>20</v>
      </c>
    </row>
    <row r="5" spans="1:3" x14ac:dyDescent="0.2">
      <c r="A5" s="2" t="s">
        <v>19</v>
      </c>
      <c r="B5" s="14">
        <v>60000</v>
      </c>
      <c r="C5" t="s">
        <v>22</v>
      </c>
    </row>
    <row r="6" spans="1:3" x14ac:dyDescent="0.2">
      <c r="A6" s="2" t="s">
        <v>16</v>
      </c>
      <c r="B6" s="14">
        <v>63000</v>
      </c>
      <c r="C6" t="s">
        <v>21</v>
      </c>
    </row>
    <row r="7" spans="1:3" x14ac:dyDescent="0.2">
      <c r="A7" s="2" t="s">
        <v>17</v>
      </c>
      <c r="B7" s="14">
        <v>47000</v>
      </c>
      <c r="C7" t="s">
        <v>21</v>
      </c>
    </row>
    <row r="8" spans="1:3" x14ac:dyDescent="0.2">
      <c r="A8" s="2" t="s">
        <v>18</v>
      </c>
      <c r="B8" s="14">
        <v>35000</v>
      </c>
      <c r="C8" t="s">
        <v>20</v>
      </c>
    </row>
    <row r="9" spans="1:3" x14ac:dyDescent="0.2">
      <c r="A9" s="2" t="s">
        <v>19</v>
      </c>
      <c r="B9" s="14">
        <v>75000</v>
      </c>
      <c r="C9" t="s">
        <v>22</v>
      </c>
    </row>
    <row r="19" spans="7:8" x14ac:dyDescent="0.2">
      <c r="G19" s="12"/>
      <c r="H19" s="13"/>
    </row>
    <row r="20" spans="7:8" x14ac:dyDescent="0.2">
      <c r="G20" s="12"/>
      <c r="H20" s="13"/>
    </row>
    <row r="21" spans="7:8" x14ac:dyDescent="0.2">
      <c r="G21" s="15"/>
      <c r="H21" s="13"/>
    </row>
    <row r="22" spans="7:8" x14ac:dyDescent="0.2">
      <c r="G22" s="12"/>
      <c r="H22" s="13"/>
    </row>
    <row r="23" spans="7:8" x14ac:dyDescent="0.2">
      <c r="G23" s="12"/>
      <c r="H23" s="13"/>
    </row>
    <row r="24" spans="7:8" x14ac:dyDescent="0.2">
      <c r="G24" s="12"/>
      <c r="H24" s="13"/>
    </row>
  </sheetData>
  <conditionalFormatting sqref="G22:G24 G19:G20">
    <cfRule type="containsText" dxfId="4" priority="2" operator="containsText" text="cz">
      <formula>NOT(ISERROR(SEARCH("cz",G19)))</formula>
    </cfRule>
  </conditionalFormatting>
  <conditionalFormatting sqref="A2:C9">
    <cfRule type="expression" dxfId="3" priority="1">
      <formula>SUMIFS($B$2:$B2,$A$2:$A2,$A2,$C$2:$C2,"hitel")&gt;100000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D1537-B3A2-4FC2-BB13-D4D6444CF082}">
  <dimension ref="A1:C13"/>
  <sheetViews>
    <sheetView workbookViewId="0">
      <selection activeCell="O19" sqref="O19"/>
    </sheetView>
  </sheetViews>
  <sheetFormatPr defaultRowHeight="12" x14ac:dyDescent="0.2"/>
  <cols>
    <col min="1" max="1" width="15.1640625" bestFit="1" customWidth="1"/>
  </cols>
  <sheetData>
    <row r="1" spans="1:3" x14ac:dyDescent="0.2">
      <c r="A1" s="17" t="s">
        <v>11</v>
      </c>
      <c r="B1" s="17" t="s">
        <v>44</v>
      </c>
      <c r="C1" s="17" t="s">
        <v>45</v>
      </c>
    </row>
    <row r="2" spans="1:3" x14ac:dyDescent="0.2">
      <c r="A2" t="s">
        <v>25</v>
      </c>
      <c r="B2" s="16" t="s">
        <v>34</v>
      </c>
      <c r="C2" s="16" t="s">
        <v>35</v>
      </c>
    </row>
    <row r="3" spans="1:3" x14ac:dyDescent="0.2">
      <c r="A3" t="s">
        <v>23</v>
      </c>
      <c r="B3" s="16" t="s">
        <v>30</v>
      </c>
      <c r="C3" s="16" t="s">
        <v>31</v>
      </c>
    </row>
    <row r="4" spans="1:3" x14ac:dyDescent="0.2">
      <c r="A4" t="s">
        <v>24</v>
      </c>
      <c r="B4" s="16" t="s">
        <v>32</v>
      </c>
      <c r="C4" s="16" t="s">
        <v>33</v>
      </c>
    </row>
    <row r="5" spans="1:3" x14ac:dyDescent="0.2">
      <c r="A5" t="s">
        <v>23</v>
      </c>
      <c r="B5" s="16" t="s">
        <v>30</v>
      </c>
      <c r="C5" s="16" t="s">
        <v>31</v>
      </c>
    </row>
    <row r="6" spans="1:3" x14ac:dyDescent="0.2">
      <c r="A6" t="s">
        <v>24</v>
      </c>
      <c r="B6" s="16" t="s">
        <v>32</v>
      </c>
      <c r="C6" s="16" t="s">
        <v>33</v>
      </c>
    </row>
    <row r="7" spans="1:3" x14ac:dyDescent="0.2">
      <c r="A7" t="s">
        <v>26</v>
      </c>
      <c r="B7" s="16" t="s">
        <v>36</v>
      </c>
      <c r="C7" s="16" t="s">
        <v>37</v>
      </c>
    </row>
    <row r="8" spans="1:3" x14ac:dyDescent="0.2">
      <c r="A8" t="s">
        <v>27</v>
      </c>
      <c r="B8" s="16" t="s">
        <v>38</v>
      </c>
      <c r="C8" s="16" t="s">
        <v>39</v>
      </c>
    </row>
    <row r="9" spans="1:3" x14ac:dyDescent="0.2">
      <c r="A9" t="s">
        <v>28</v>
      </c>
      <c r="B9" s="16" t="s">
        <v>40</v>
      </c>
      <c r="C9" s="16" t="s">
        <v>41</v>
      </c>
    </row>
    <row r="10" spans="1:3" x14ac:dyDescent="0.2">
      <c r="A10" t="s">
        <v>27</v>
      </c>
      <c r="B10" s="16" t="s">
        <v>38</v>
      </c>
      <c r="C10" s="16" t="s">
        <v>39</v>
      </c>
    </row>
    <row r="11" spans="1:3" x14ac:dyDescent="0.2">
      <c r="A11" t="s">
        <v>29</v>
      </c>
      <c r="B11" s="16" t="s">
        <v>42</v>
      </c>
      <c r="C11" s="16" t="s">
        <v>43</v>
      </c>
    </row>
    <row r="12" spans="1:3" x14ac:dyDescent="0.2">
      <c r="A12" t="s">
        <v>24</v>
      </c>
      <c r="B12" s="16" t="s">
        <v>32</v>
      </c>
      <c r="C12" s="16" t="s">
        <v>33</v>
      </c>
    </row>
    <row r="13" spans="1:3" x14ac:dyDescent="0.2">
      <c r="A13" t="s">
        <v>27</v>
      </c>
      <c r="B13" s="16" t="s">
        <v>38</v>
      </c>
      <c r="C13" s="16" t="s">
        <v>39</v>
      </c>
    </row>
  </sheetData>
  <conditionalFormatting sqref="A1:C13">
    <cfRule type="duplicateValues" dxfId="2" priority="7"/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AA7BC-156B-4D28-85BE-F3BF608CA7BE}">
  <dimension ref="A1:C13"/>
  <sheetViews>
    <sheetView workbookViewId="0">
      <selection activeCell="E21" sqref="E21"/>
    </sheetView>
  </sheetViews>
  <sheetFormatPr defaultRowHeight="12" x14ac:dyDescent="0.2"/>
  <cols>
    <col min="1" max="1" width="15.1640625" bestFit="1" customWidth="1"/>
  </cols>
  <sheetData>
    <row r="1" spans="1:3" x14ac:dyDescent="0.2">
      <c r="A1" s="17" t="s">
        <v>11</v>
      </c>
      <c r="B1" s="17" t="s">
        <v>44</v>
      </c>
      <c r="C1" s="17" t="s">
        <v>45</v>
      </c>
    </row>
    <row r="2" spans="1:3" x14ac:dyDescent="0.2">
      <c r="A2" t="s">
        <v>25</v>
      </c>
      <c r="B2" s="16" t="s">
        <v>34</v>
      </c>
      <c r="C2" s="16" t="s">
        <v>35</v>
      </c>
    </row>
    <row r="3" spans="1:3" x14ac:dyDescent="0.2">
      <c r="A3" t="s">
        <v>23</v>
      </c>
      <c r="B3" s="16" t="s">
        <v>30</v>
      </c>
      <c r="C3" s="16" t="s">
        <v>31</v>
      </c>
    </row>
    <row r="4" spans="1:3" x14ac:dyDescent="0.2">
      <c r="A4" t="s">
        <v>24</v>
      </c>
      <c r="B4" s="16" t="s">
        <v>32</v>
      </c>
      <c r="C4" s="16" t="s">
        <v>33</v>
      </c>
    </row>
    <row r="5" spans="1:3" x14ac:dyDescent="0.2">
      <c r="A5" t="s">
        <v>23</v>
      </c>
      <c r="B5" s="16" t="s">
        <v>30</v>
      </c>
      <c r="C5" s="16" t="s">
        <v>31</v>
      </c>
    </row>
    <row r="6" spans="1:3" x14ac:dyDescent="0.2">
      <c r="A6" t="s">
        <v>24</v>
      </c>
      <c r="B6" s="16" t="s">
        <v>32</v>
      </c>
      <c r="C6" s="16" t="s">
        <v>33</v>
      </c>
    </row>
    <row r="7" spans="1:3" x14ac:dyDescent="0.2">
      <c r="A7" t="s">
        <v>26</v>
      </c>
      <c r="B7" s="16" t="s">
        <v>36</v>
      </c>
      <c r="C7" s="16" t="s">
        <v>37</v>
      </c>
    </row>
    <row r="8" spans="1:3" x14ac:dyDescent="0.2">
      <c r="A8" t="s">
        <v>27</v>
      </c>
      <c r="B8" s="16" t="s">
        <v>38</v>
      </c>
      <c r="C8" s="16" t="s">
        <v>39</v>
      </c>
    </row>
    <row r="9" spans="1:3" x14ac:dyDescent="0.2">
      <c r="A9" t="s">
        <v>28</v>
      </c>
      <c r="B9" s="16" t="s">
        <v>40</v>
      </c>
      <c r="C9" s="16" t="s">
        <v>41</v>
      </c>
    </row>
    <row r="10" spans="1:3" x14ac:dyDescent="0.2">
      <c r="A10" t="s">
        <v>27</v>
      </c>
      <c r="B10" s="16" t="s">
        <v>38</v>
      </c>
      <c r="C10" s="16" t="s">
        <v>39</v>
      </c>
    </row>
    <row r="11" spans="1:3" x14ac:dyDescent="0.2">
      <c r="A11" t="s">
        <v>29</v>
      </c>
      <c r="B11" s="16" t="s">
        <v>42</v>
      </c>
      <c r="C11" s="16" t="s">
        <v>43</v>
      </c>
    </row>
    <row r="12" spans="1:3" x14ac:dyDescent="0.2">
      <c r="A12" t="s">
        <v>24</v>
      </c>
      <c r="B12" s="16" t="s">
        <v>32</v>
      </c>
      <c r="C12" s="16" t="s">
        <v>33</v>
      </c>
    </row>
    <row r="13" spans="1:3" x14ac:dyDescent="0.2">
      <c r="A13" t="s">
        <v>27</v>
      </c>
      <c r="B13" s="16" t="s">
        <v>38</v>
      </c>
      <c r="C13" s="16" t="s">
        <v>39</v>
      </c>
    </row>
  </sheetData>
  <conditionalFormatting sqref="A2:C13">
    <cfRule type="expression" dxfId="1" priority="1">
      <formula>COUNTIFS( $A$2:$A2, $A2,$B$2:$B2,$B2,$C$2:$C2,$C2)=1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31047-A693-462B-92F7-461911C8DBB9}">
  <dimension ref="A1:C13"/>
  <sheetViews>
    <sheetView workbookViewId="0">
      <selection activeCell="J19" sqref="J19"/>
    </sheetView>
  </sheetViews>
  <sheetFormatPr defaultRowHeight="12" x14ac:dyDescent="0.2"/>
  <cols>
    <col min="1" max="1" width="15.1640625" bestFit="1" customWidth="1"/>
  </cols>
  <sheetData>
    <row r="1" spans="1:3" x14ac:dyDescent="0.2">
      <c r="A1" s="17" t="s">
        <v>11</v>
      </c>
      <c r="B1" s="17" t="s">
        <v>44</v>
      </c>
      <c r="C1" s="17" t="s">
        <v>45</v>
      </c>
    </row>
    <row r="2" spans="1:3" x14ac:dyDescent="0.2">
      <c r="A2" t="s">
        <v>25</v>
      </c>
      <c r="B2" s="16" t="s">
        <v>34</v>
      </c>
      <c r="C2" s="16" t="s">
        <v>35</v>
      </c>
    </row>
    <row r="3" spans="1:3" x14ac:dyDescent="0.2">
      <c r="A3" t="s">
        <v>23</v>
      </c>
      <c r="B3" s="16" t="s">
        <v>30</v>
      </c>
      <c r="C3" s="16" t="s">
        <v>31</v>
      </c>
    </row>
    <row r="4" spans="1:3" x14ac:dyDescent="0.2">
      <c r="A4" t="s">
        <v>24</v>
      </c>
      <c r="B4" s="16" t="s">
        <v>32</v>
      </c>
      <c r="C4" s="16" t="s">
        <v>33</v>
      </c>
    </row>
    <row r="5" spans="1:3" x14ac:dyDescent="0.2">
      <c r="A5" t="s">
        <v>23</v>
      </c>
      <c r="B5" s="16" t="s">
        <v>30</v>
      </c>
      <c r="C5" s="16" t="s">
        <v>31</v>
      </c>
    </row>
    <row r="6" spans="1:3" x14ac:dyDescent="0.2">
      <c r="A6" t="s">
        <v>24</v>
      </c>
      <c r="B6" s="16" t="s">
        <v>32</v>
      </c>
      <c r="C6" s="16" t="s">
        <v>33</v>
      </c>
    </row>
    <row r="7" spans="1:3" x14ac:dyDescent="0.2">
      <c r="A7" t="s">
        <v>26</v>
      </c>
      <c r="B7" s="16" t="s">
        <v>36</v>
      </c>
      <c r="C7" s="16" t="s">
        <v>37</v>
      </c>
    </row>
    <row r="8" spans="1:3" x14ac:dyDescent="0.2">
      <c r="A8" t="s">
        <v>27</v>
      </c>
      <c r="B8" s="16" t="s">
        <v>38</v>
      </c>
      <c r="C8" s="16" t="s">
        <v>39</v>
      </c>
    </row>
    <row r="9" spans="1:3" x14ac:dyDescent="0.2">
      <c r="A9" t="s">
        <v>28</v>
      </c>
      <c r="B9" s="16" t="s">
        <v>40</v>
      </c>
      <c r="C9" s="16" t="s">
        <v>41</v>
      </c>
    </row>
    <row r="10" spans="1:3" x14ac:dyDescent="0.2">
      <c r="A10" t="s">
        <v>27</v>
      </c>
      <c r="B10" s="16" t="s">
        <v>38</v>
      </c>
      <c r="C10" s="16" t="s">
        <v>39</v>
      </c>
    </row>
    <row r="11" spans="1:3" x14ac:dyDescent="0.2">
      <c r="A11" t="s">
        <v>29</v>
      </c>
      <c r="B11" s="16" t="s">
        <v>42</v>
      </c>
      <c r="C11" s="16" t="s">
        <v>43</v>
      </c>
    </row>
    <row r="12" spans="1:3" x14ac:dyDescent="0.2">
      <c r="A12" t="s">
        <v>24</v>
      </c>
      <c r="B12" s="16" t="s">
        <v>32</v>
      </c>
      <c r="C12" s="16" t="s">
        <v>33</v>
      </c>
    </row>
    <row r="13" spans="1:3" x14ac:dyDescent="0.2">
      <c r="A13" t="s">
        <v>27</v>
      </c>
      <c r="B13" s="16" t="s">
        <v>38</v>
      </c>
      <c r="C13" s="16" t="s">
        <v>39</v>
      </c>
    </row>
  </sheetData>
  <conditionalFormatting sqref="A2:C13">
    <cfRule type="expression" dxfId="0" priority="1">
      <formula>COUNTIFS( $A$2:$A2, $A2,$B$2:$B2,$B2,$C$2:$C2,$C2)&gt;1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CBC63-3906-4F8F-B750-AB63C50689EA}">
  <dimension ref="A1:K9"/>
  <sheetViews>
    <sheetView workbookViewId="0">
      <selection activeCell="J16" sqref="J16"/>
    </sheetView>
  </sheetViews>
  <sheetFormatPr defaultRowHeight="12" x14ac:dyDescent="0.2"/>
  <cols>
    <col min="1" max="3" width="11.83203125" customWidth="1"/>
    <col min="5" max="7" width="11.83203125" customWidth="1"/>
    <col min="9" max="11" width="11.83203125" customWidth="1"/>
  </cols>
  <sheetData>
    <row r="1" spans="1:11" x14ac:dyDescent="0.2">
      <c r="A1" s="5">
        <f ca="1">TODAY()+-49</f>
        <v>44506</v>
      </c>
      <c r="B1" s="5">
        <f ca="1">TODAY()+74</f>
        <v>44629</v>
      </c>
      <c r="C1" s="5">
        <f ca="1">TODAY()+45</f>
        <v>44600</v>
      </c>
      <c r="E1" s="5">
        <f ca="1">TODAY()+-49</f>
        <v>44506</v>
      </c>
      <c r="F1" s="5">
        <f ca="1">TODAY()+74</f>
        <v>44629</v>
      </c>
      <c r="G1" s="5">
        <f ca="1">TODAY()+45</f>
        <v>44600</v>
      </c>
      <c r="I1" s="5">
        <f ca="1">TODAY()+-49</f>
        <v>44506</v>
      </c>
      <c r="J1" s="5">
        <f ca="1">TODAY()+74</f>
        <v>44629</v>
      </c>
      <c r="K1" s="5">
        <f ca="1">TODAY()+45</f>
        <v>44600</v>
      </c>
    </row>
    <row r="2" spans="1:11" x14ac:dyDescent="0.2">
      <c r="A2" s="5">
        <f ca="1">TODAY()+89</f>
        <v>44644</v>
      </c>
      <c r="B2" s="5">
        <f ca="1">TODAY()+-8</f>
        <v>44547</v>
      </c>
      <c r="C2" s="5">
        <f ca="1">TODAY()+43</f>
        <v>44598</v>
      </c>
      <c r="E2" s="5">
        <f ca="1">TODAY()+89</f>
        <v>44644</v>
      </c>
      <c r="F2" s="5">
        <f ca="1">TODAY()+-8</f>
        <v>44547</v>
      </c>
      <c r="G2" s="5">
        <f ca="1">TODAY()+43</f>
        <v>44598</v>
      </c>
      <c r="I2" s="5">
        <f ca="1">TODAY()+89</f>
        <v>44644</v>
      </c>
      <c r="J2" s="5">
        <f ca="1">TODAY()+-8</f>
        <v>44547</v>
      </c>
      <c r="K2" s="5">
        <f ca="1">TODAY()+43</f>
        <v>44598</v>
      </c>
    </row>
    <row r="3" spans="1:11" x14ac:dyDescent="0.2">
      <c r="A3" s="6">
        <f ca="1">TODAY()</f>
        <v>44555</v>
      </c>
      <c r="B3" s="5">
        <f ca="1">TODAY()+79</f>
        <v>44634</v>
      </c>
      <c r="C3" s="6">
        <f ca="1">TODAY()</f>
        <v>44555</v>
      </c>
      <c r="E3" s="6">
        <f ca="1">TODAY()</f>
        <v>44555</v>
      </c>
      <c r="F3" s="5">
        <f ca="1">TODAY()+79</f>
        <v>44634</v>
      </c>
      <c r="G3" s="6">
        <f ca="1">TODAY()</f>
        <v>44555</v>
      </c>
      <c r="I3" s="6">
        <f ca="1">TODAY()</f>
        <v>44555</v>
      </c>
      <c r="J3" s="5">
        <f ca="1">TODAY()+79</f>
        <v>44634</v>
      </c>
      <c r="K3" s="6">
        <f ca="1">TODAY()</f>
        <v>44555</v>
      </c>
    </row>
    <row r="4" spans="1:11" x14ac:dyDescent="0.2">
      <c r="A4" s="5">
        <f ca="1">TODAY()+-49</f>
        <v>44506</v>
      </c>
      <c r="B4" s="5">
        <f ca="1">TODAY()+65</f>
        <v>44620</v>
      </c>
      <c r="C4" s="5">
        <f ca="1">TODAY()+86</f>
        <v>44641</v>
      </c>
      <c r="E4" s="5">
        <f ca="1">TODAY()+-49</f>
        <v>44506</v>
      </c>
      <c r="F4" s="5">
        <f ca="1">TODAY()+65</f>
        <v>44620</v>
      </c>
      <c r="G4" s="5">
        <f ca="1">TODAY()+86</f>
        <v>44641</v>
      </c>
      <c r="I4" s="5">
        <f ca="1">TODAY()+-49</f>
        <v>44506</v>
      </c>
      <c r="J4" s="5">
        <f ca="1">TODAY()+65</f>
        <v>44620</v>
      </c>
      <c r="K4" s="5">
        <f ca="1">TODAY()+86</f>
        <v>44641</v>
      </c>
    </row>
    <row r="5" spans="1:11" x14ac:dyDescent="0.2">
      <c r="A5" s="5">
        <f ca="1">TODAY()+-67</f>
        <v>44488</v>
      </c>
      <c r="B5" s="5">
        <f ca="1">TODAY()+1</f>
        <v>44556</v>
      </c>
      <c r="C5" s="6">
        <f ca="1">TODAY()</f>
        <v>44555</v>
      </c>
      <c r="E5" s="5">
        <f ca="1">TODAY()+-67</f>
        <v>44488</v>
      </c>
      <c r="F5" s="5">
        <f ca="1">TODAY()+1</f>
        <v>44556</v>
      </c>
      <c r="G5" s="6">
        <f ca="1">TODAY()</f>
        <v>44555</v>
      </c>
      <c r="I5" s="5">
        <f ca="1">TODAY()+-67</f>
        <v>44488</v>
      </c>
      <c r="J5" s="5">
        <f ca="1">TODAY()+1</f>
        <v>44556</v>
      </c>
      <c r="K5" s="6">
        <f ca="1">TODAY()</f>
        <v>44555</v>
      </c>
    </row>
    <row r="6" spans="1:11" x14ac:dyDescent="0.2">
      <c r="A6" s="5">
        <f ca="1">TODAY()+-16</f>
        <v>44539</v>
      </c>
      <c r="B6" s="5">
        <f ca="1">TODAY()+-3</f>
        <v>44552</v>
      </c>
      <c r="C6" s="5">
        <f ca="1">TODAY()+60</f>
        <v>44615</v>
      </c>
      <c r="E6" s="5">
        <f ca="1">TODAY()+-16</f>
        <v>44539</v>
      </c>
      <c r="F6" s="5">
        <f ca="1">TODAY()+-3</f>
        <v>44552</v>
      </c>
      <c r="G6" s="5">
        <f ca="1">TODAY()+60</f>
        <v>44615</v>
      </c>
      <c r="I6" s="5">
        <f ca="1">TODAY()+-16</f>
        <v>44539</v>
      </c>
      <c r="J6" s="5">
        <f ca="1">TODAY()+-3</f>
        <v>44552</v>
      </c>
      <c r="K6" s="5">
        <f ca="1">TODAY()+60</f>
        <v>44615</v>
      </c>
    </row>
    <row r="7" spans="1:11" x14ac:dyDescent="0.2">
      <c r="A7" s="5">
        <f ca="1">TODAY()+-45</f>
        <v>44510</v>
      </c>
      <c r="B7" s="5">
        <f ca="1">TODAY()+-77</f>
        <v>44478</v>
      </c>
      <c r="C7" s="5">
        <f ca="1">TODAY()+-2</f>
        <v>44553</v>
      </c>
      <c r="E7" s="5">
        <f ca="1">TODAY()+-45</f>
        <v>44510</v>
      </c>
      <c r="F7" s="5">
        <f ca="1">TODAY()+-77</f>
        <v>44478</v>
      </c>
      <c r="G7" s="5">
        <f ca="1">TODAY()+-2</f>
        <v>44553</v>
      </c>
      <c r="I7" s="5">
        <f ca="1">TODAY()+-45</f>
        <v>44510</v>
      </c>
      <c r="J7" s="5">
        <f ca="1">TODAY()+-77</f>
        <v>44478</v>
      </c>
      <c r="K7" s="5">
        <f ca="1">TODAY()+-2</f>
        <v>44553</v>
      </c>
    </row>
    <row r="8" spans="1:11" x14ac:dyDescent="0.2">
      <c r="A8" s="6">
        <f ca="1">TODAY()</f>
        <v>44555</v>
      </c>
      <c r="B8" s="5">
        <f ca="1">TODAY()+-89</f>
        <v>44466</v>
      </c>
      <c r="C8" s="5">
        <f ca="1">TODAY()+-68</f>
        <v>44487</v>
      </c>
      <c r="E8" s="6">
        <f ca="1">TODAY()</f>
        <v>44555</v>
      </c>
      <c r="F8" s="5">
        <f ca="1">TODAY()+-89</f>
        <v>44466</v>
      </c>
      <c r="G8" s="5">
        <f ca="1">TODAY()+-68</f>
        <v>44487</v>
      </c>
      <c r="I8" s="6">
        <f ca="1">TODAY()</f>
        <v>44555</v>
      </c>
      <c r="J8" s="5">
        <f ca="1">TODAY()+-89</f>
        <v>44466</v>
      </c>
      <c r="K8" s="5">
        <f ca="1">TODAY()+-68</f>
        <v>44487</v>
      </c>
    </row>
    <row r="9" spans="1:11" x14ac:dyDescent="0.2">
      <c r="A9" s="6">
        <f ca="1">TODAY()</f>
        <v>44555</v>
      </c>
      <c r="B9" s="5">
        <f ca="1">TODAY()+11</f>
        <v>44566</v>
      </c>
      <c r="C9" s="5">
        <f ca="1">TODAY()+64</f>
        <v>44619</v>
      </c>
      <c r="E9" s="6">
        <f ca="1">TODAY()</f>
        <v>44555</v>
      </c>
      <c r="F9" s="5">
        <f ca="1">TODAY()+11</f>
        <v>44566</v>
      </c>
      <c r="G9" s="5">
        <f ca="1">TODAY()+64</f>
        <v>44619</v>
      </c>
      <c r="I9" s="6">
        <f ca="1">TODAY()</f>
        <v>44555</v>
      </c>
      <c r="J9" s="5">
        <f ca="1">TODAY()+11</f>
        <v>44566</v>
      </c>
      <c r="K9" s="5">
        <f ca="1">TODAY()+64</f>
        <v>44619</v>
      </c>
    </row>
  </sheetData>
  <conditionalFormatting sqref="A1:C9">
    <cfRule type="expression" dxfId="28" priority="3">
      <formula>A1&lt;TODAY()</formula>
    </cfRule>
  </conditionalFormatting>
  <conditionalFormatting sqref="E1:G9">
    <cfRule type="expression" dxfId="27" priority="2">
      <formula>E1=TODAY()</formula>
    </cfRule>
  </conditionalFormatting>
  <conditionalFormatting sqref="I1:K9">
    <cfRule type="expression" dxfId="26" priority="1">
      <formula>I1&gt;TODAY()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379C1-0921-44EC-9635-C0CB6F09FEE6}">
  <dimension ref="A1:G18"/>
  <sheetViews>
    <sheetView workbookViewId="0">
      <selection activeCell="J10" sqref="J10"/>
    </sheetView>
  </sheetViews>
  <sheetFormatPr defaultRowHeight="12" x14ac:dyDescent="0.2"/>
  <cols>
    <col min="1" max="3" width="11.83203125" customWidth="1"/>
    <col min="5" max="7" width="11.83203125" customWidth="1"/>
  </cols>
  <sheetData>
    <row r="1" spans="1:7" x14ac:dyDescent="0.2">
      <c r="A1" s="6">
        <f ca="1">TODAY()+2</f>
        <v>44557</v>
      </c>
      <c r="B1" s="6">
        <f ca="1">TODAY()+9</f>
        <v>44564</v>
      </c>
      <c r="C1" s="6">
        <f ca="1">TODAY()+4</f>
        <v>44559</v>
      </c>
      <c r="E1" s="6">
        <f ca="1">TODAY()+2</f>
        <v>44557</v>
      </c>
      <c r="F1" s="6">
        <f ca="1">TODAY()+9</f>
        <v>44564</v>
      </c>
      <c r="G1" s="6">
        <f ca="1">TODAY()+4</f>
        <v>44559</v>
      </c>
    </row>
    <row r="2" spans="1:7" x14ac:dyDescent="0.2">
      <c r="A2" s="6">
        <f ca="1">TODAY()</f>
        <v>44555</v>
      </c>
      <c r="B2" s="6">
        <f ca="1">TODAY()</f>
        <v>44555</v>
      </c>
      <c r="C2" s="6">
        <f ca="1">TODAY()+-1</f>
        <v>44554</v>
      </c>
      <c r="E2" s="6">
        <f ca="1">TODAY()</f>
        <v>44555</v>
      </c>
      <c r="F2" s="6">
        <f ca="1">TODAY()</f>
        <v>44555</v>
      </c>
      <c r="G2" s="6">
        <f ca="1">TODAY()+-1</f>
        <v>44554</v>
      </c>
    </row>
    <row r="3" spans="1:7" x14ac:dyDescent="0.2">
      <c r="A3" s="6">
        <f ca="1">TODAY()+-3</f>
        <v>44552</v>
      </c>
      <c r="B3" s="6">
        <f ca="1">TODAY()+-6</f>
        <v>44549</v>
      </c>
      <c r="C3" s="6">
        <f ca="1">TODAY()+-9</f>
        <v>44546</v>
      </c>
      <c r="E3" s="6">
        <f ca="1">TODAY()+-3</f>
        <v>44552</v>
      </c>
      <c r="F3" s="6">
        <f ca="1">TODAY()+-6</f>
        <v>44549</v>
      </c>
      <c r="G3" s="6">
        <f ca="1">TODAY()+-9</f>
        <v>44546</v>
      </c>
    </row>
    <row r="4" spans="1:7" x14ac:dyDescent="0.2">
      <c r="A4" s="6">
        <f ca="1">TODAY()+-4</f>
        <v>44551</v>
      </c>
      <c r="B4" s="6">
        <f ca="1">TODAY()</f>
        <v>44555</v>
      </c>
      <c r="C4" s="6">
        <f ca="1">TODAY()</f>
        <v>44555</v>
      </c>
      <c r="E4" s="6">
        <f ca="1">TODAY()+-4</f>
        <v>44551</v>
      </c>
      <c r="F4" s="6">
        <f ca="1">TODAY()</f>
        <v>44555</v>
      </c>
      <c r="G4" s="6">
        <f ca="1">TODAY()</f>
        <v>44555</v>
      </c>
    </row>
    <row r="5" spans="1:7" x14ac:dyDescent="0.2">
      <c r="A5" s="6">
        <f ca="1">TODAY()+5</f>
        <v>44560</v>
      </c>
      <c r="B5" s="6">
        <f ca="1">TODAY()</f>
        <v>44555</v>
      </c>
      <c r="C5" s="6">
        <f ca="1">TODAY()+3</f>
        <v>44558</v>
      </c>
      <c r="E5" s="6">
        <f ca="1">TODAY()+5</f>
        <v>44560</v>
      </c>
      <c r="F5" s="6">
        <f ca="1">TODAY()</f>
        <v>44555</v>
      </c>
      <c r="G5" s="6">
        <f ca="1">TODAY()+3</f>
        <v>44558</v>
      </c>
    </row>
    <row r="6" spans="1:7" x14ac:dyDescent="0.2">
      <c r="A6" s="6">
        <f ca="1">TODAY()+1</f>
        <v>44556</v>
      </c>
      <c r="B6" s="6">
        <f ca="1">TODAY()+7</f>
        <v>44562</v>
      </c>
      <c r="C6" s="6">
        <f ca="1">TODAY()+-7</f>
        <v>44548</v>
      </c>
      <c r="E6" s="6">
        <f ca="1">TODAY()+1</f>
        <v>44556</v>
      </c>
      <c r="F6" s="6">
        <f ca="1">TODAY()+7</f>
        <v>44562</v>
      </c>
      <c r="G6" s="6">
        <f ca="1">TODAY()+-7</f>
        <v>44548</v>
      </c>
    </row>
    <row r="7" spans="1:7" x14ac:dyDescent="0.2">
      <c r="A7" s="6">
        <f ca="1">TODAY()+-2</f>
        <v>44553</v>
      </c>
      <c r="B7" s="6">
        <f ca="1">TODAY()+6</f>
        <v>44561</v>
      </c>
      <c r="C7" s="6">
        <f ca="1">TODAY()</f>
        <v>44555</v>
      </c>
      <c r="E7" s="6">
        <f ca="1">TODAY()+-2</f>
        <v>44553</v>
      </c>
      <c r="F7" s="6">
        <f ca="1">TODAY()+6</f>
        <v>44561</v>
      </c>
      <c r="G7" s="6">
        <f ca="1">TODAY()</f>
        <v>44555</v>
      </c>
    </row>
    <row r="8" spans="1:7" x14ac:dyDescent="0.2">
      <c r="A8" s="6">
        <f ca="1">TODAY()+-5</f>
        <v>44550</v>
      </c>
      <c r="B8" s="6">
        <f ca="1">TODAY()+8</f>
        <v>44563</v>
      </c>
      <c r="C8" s="6">
        <f ca="1">TODAY()</f>
        <v>44555</v>
      </c>
      <c r="E8" s="6">
        <f ca="1">TODAY()+-5</f>
        <v>44550</v>
      </c>
      <c r="F8" s="6">
        <f ca="1">TODAY()+8</f>
        <v>44563</v>
      </c>
      <c r="G8" s="6">
        <f ca="1">TODAY()</f>
        <v>44555</v>
      </c>
    </row>
    <row r="9" spans="1:7" x14ac:dyDescent="0.2">
      <c r="A9" s="6">
        <f ca="1">TODAY()+-8</f>
        <v>44547</v>
      </c>
      <c r="B9" s="6">
        <f ca="1">TODAY()</f>
        <v>44555</v>
      </c>
      <c r="C9" s="6">
        <f ca="1">TODAY()+-10</f>
        <v>44545</v>
      </c>
      <c r="E9" s="6">
        <f ca="1">TODAY()+-8</f>
        <v>44547</v>
      </c>
      <c r="F9" s="6">
        <f ca="1">TODAY()</f>
        <v>44555</v>
      </c>
      <c r="G9" s="6">
        <f ca="1">TODAY()+-10</f>
        <v>44545</v>
      </c>
    </row>
    <row r="18" spans="1:5" x14ac:dyDescent="0.2">
      <c r="A18" s="7"/>
      <c r="E18" s="7"/>
    </row>
  </sheetData>
  <conditionalFormatting sqref="A1:C9">
    <cfRule type="expression" dxfId="25" priority="3">
      <formula>AND( A1 &gt;= TODAY()-10, A1 &lt; TODAY())</formula>
    </cfRule>
  </conditionalFormatting>
  <conditionalFormatting sqref="E1:G9">
    <cfRule type="expression" dxfId="24" priority="2">
      <formula>AND( E1 &gt; TODAY(), E1 &lt;= TODAY()+10 )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FF338-57DC-4C97-B80C-0F31BF0BE1BD}">
  <dimension ref="A1:K28"/>
  <sheetViews>
    <sheetView workbookViewId="0">
      <selection activeCell="K17" sqref="K17"/>
    </sheetView>
  </sheetViews>
  <sheetFormatPr defaultRowHeight="12" x14ac:dyDescent="0.2"/>
  <cols>
    <col min="1" max="3" width="11.83203125" customWidth="1"/>
    <col min="5" max="7" width="11.83203125" customWidth="1"/>
    <col min="9" max="11" width="11.83203125" customWidth="1"/>
  </cols>
  <sheetData>
    <row r="1" spans="1:11" x14ac:dyDescent="0.2">
      <c r="A1" s="18">
        <f ca="1">TODAY()</f>
        <v>44555</v>
      </c>
      <c r="B1" s="18">
        <f ca="1">TODAY()</f>
        <v>44555</v>
      </c>
      <c r="C1" s="18">
        <f ca="1">TODAY()-1</f>
        <v>44554</v>
      </c>
      <c r="E1" s="18">
        <f ca="1">TODAY()</f>
        <v>44555</v>
      </c>
      <c r="F1" s="18">
        <f ca="1">TODAY()</f>
        <v>44555</v>
      </c>
      <c r="G1" s="18">
        <f ca="1">TODAY()-1</f>
        <v>44554</v>
      </c>
      <c r="I1" s="18">
        <f ca="1">TODAY()</f>
        <v>44555</v>
      </c>
      <c r="J1" s="18">
        <f ca="1">TODAY()</f>
        <v>44555</v>
      </c>
      <c r="K1" s="18">
        <f ca="1">TODAY()-1</f>
        <v>44554</v>
      </c>
    </row>
    <row r="2" spans="1:11" x14ac:dyDescent="0.2">
      <c r="A2" s="18">
        <f ca="1">TODAY()+1</f>
        <v>44556</v>
      </c>
      <c r="B2" s="18">
        <f ca="1">TODAY()</f>
        <v>44555</v>
      </c>
      <c r="C2" s="18">
        <f ca="1">TODAY()+1</f>
        <v>44556</v>
      </c>
      <c r="E2" s="18">
        <f ca="1">TODAY()+1</f>
        <v>44556</v>
      </c>
      <c r="F2" s="18">
        <f ca="1">TODAY()</f>
        <v>44555</v>
      </c>
      <c r="G2" s="18">
        <f ca="1">TODAY()+1</f>
        <v>44556</v>
      </c>
      <c r="I2" s="18">
        <f ca="1">TODAY()+1</f>
        <v>44556</v>
      </c>
      <c r="J2" s="18">
        <f ca="1">TODAY()</f>
        <v>44555</v>
      </c>
      <c r="K2" s="18">
        <f ca="1">TODAY()+1</f>
        <v>44556</v>
      </c>
    </row>
    <row r="3" spans="1:11" x14ac:dyDescent="0.2">
      <c r="A3" s="18">
        <f ca="1">TODAY()-1</f>
        <v>44554</v>
      </c>
      <c r="B3" s="18">
        <f ca="1">TODAY()+1</f>
        <v>44556</v>
      </c>
      <c r="C3" s="18">
        <f ca="1">TODAY()</f>
        <v>44555</v>
      </c>
      <c r="E3" s="18">
        <f ca="1">TODAY()-1</f>
        <v>44554</v>
      </c>
      <c r="F3" s="18">
        <f ca="1">TODAY()+1</f>
        <v>44556</v>
      </c>
      <c r="G3" s="18">
        <f ca="1">TODAY()</f>
        <v>44555</v>
      </c>
      <c r="I3" s="18">
        <f ca="1">TODAY()-1</f>
        <v>44554</v>
      </c>
      <c r="J3" s="18">
        <f ca="1">TODAY()+1</f>
        <v>44556</v>
      </c>
      <c r="K3" s="18">
        <f ca="1">TODAY()</f>
        <v>44555</v>
      </c>
    </row>
    <row r="4" spans="1:11" x14ac:dyDescent="0.2">
      <c r="A4" s="18">
        <f ca="1">TODAY()-1</f>
        <v>44554</v>
      </c>
      <c r="B4" s="18">
        <f ca="1">TODAY()</f>
        <v>44555</v>
      </c>
      <c r="C4" s="18">
        <f ca="1">TODAY()+1</f>
        <v>44556</v>
      </c>
      <c r="E4" s="18">
        <f ca="1">TODAY()-1</f>
        <v>44554</v>
      </c>
      <c r="F4" s="18">
        <f ca="1">TODAY()</f>
        <v>44555</v>
      </c>
      <c r="G4" s="18">
        <f ca="1">TODAY()+1</f>
        <v>44556</v>
      </c>
      <c r="I4" s="18">
        <f ca="1">TODAY()-1</f>
        <v>44554</v>
      </c>
      <c r="J4" s="18">
        <f ca="1">TODAY()</f>
        <v>44555</v>
      </c>
      <c r="K4" s="18">
        <f ca="1">TODAY()+1</f>
        <v>44556</v>
      </c>
    </row>
    <row r="5" spans="1:11" x14ac:dyDescent="0.2">
      <c r="A5" s="18">
        <f ca="1">TODAY()-1</f>
        <v>44554</v>
      </c>
      <c r="B5" s="18">
        <f ca="1">TODAY()-1</f>
        <v>44554</v>
      </c>
      <c r="C5" s="18">
        <f ca="1">TODAY()-1</f>
        <v>44554</v>
      </c>
      <c r="E5" s="18">
        <f ca="1">TODAY()-1</f>
        <v>44554</v>
      </c>
      <c r="F5" s="18">
        <f ca="1">TODAY()-1</f>
        <v>44554</v>
      </c>
      <c r="G5" s="18">
        <f ca="1">TODAY()-1</f>
        <v>44554</v>
      </c>
      <c r="I5" s="18">
        <f ca="1">TODAY()-1</f>
        <v>44554</v>
      </c>
      <c r="J5" s="18">
        <f ca="1">TODAY()-1</f>
        <v>44554</v>
      </c>
      <c r="K5" s="18">
        <f ca="1">TODAY()-1</f>
        <v>44554</v>
      </c>
    </row>
    <row r="6" spans="1:11" x14ac:dyDescent="0.2">
      <c r="A6" s="18">
        <f ca="1">TODAY()</f>
        <v>44555</v>
      </c>
      <c r="B6" s="18">
        <f ca="1">TODAY()+1</f>
        <v>44556</v>
      </c>
      <c r="C6" s="18">
        <f ca="1">TODAY()-1</f>
        <v>44554</v>
      </c>
      <c r="E6" s="18">
        <f ca="1">TODAY()</f>
        <v>44555</v>
      </c>
      <c r="F6" s="18">
        <f ca="1">TODAY()+1</f>
        <v>44556</v>
      </c>
      <c r="G6" s="18">
        <f ca="1">TODAY()-1</f>
        <v>44554</v>
      </c>
      <c r="I6" s="18">
        <f ca="1">TODAY()</f>
        <v>44555</v>
      </c>
      <c r="J6" s="18">
        <f ca="1">TODAY()+1</f>
        <v>44556</v>
      </c>
      <c r="K6" s="18">
        <f ca="1">TODAY()-1</f>
        <v>44554</v>
      </c>
    </row>
    <row r="7" spans="1:11" x14ac:dyDescent="0.2">
      <c r="A7" s="18">
        <f ca="1">TODAY()</f>
        <v>44555</v>
      </c>
      <c r="B7" s="18">
        <f ca="1">TODAY()+1</f>
        <v>44556</v>
      </c>
      <c r="C7" s="18">
        <f ca="1">TODAY()-1</f>
        <v>44554</v>
      </c>
      <c r="E7" s="18">
        <f ca="1">TODAY()</f>
        <v>44555</v>
      </c>
      <c r="F7" s="18">
        <f ca="1">TODAY()+1</f>
        <v>44556</v>
      </c>
      <c r="G7" s="18">
        <f ca="1">TODAY()-1</f>
        <v>44554</v>
      </c>
      <c r="I7" s="18">
        <f ca="1">TODAY()</f>
        <v>44555</v>
      </c>
      <c r="J7" s="18">
        <f ca="1">TODAY()+1</f>
        <v>44556</v>
      </c>
      <c r="K7" s="18">
        <f ca="1">TODAY()-1</f>
        <v>44554</v>
      </c>
    </row>
    <row r="8" spans="1:11" x14ac:dyDescent="0.2">
      <c r="A8" s="18">
        <f ca="1">TODAY()</f>
        <v>44555</v>
      </c>
      <c r="B8" s="18">
        <f ca="1">TODAY()+1</f>
        <v>44556</v>
      </c>
      <c r="C8" s="18">
        <f ca="1">TODAY()-1</f>
        <v>44554</v>
      </c>
      <c r="E8" s="18">
        <f ca="1">TODAY()</f>
        <v>44555</v>
      </c>
      <c r="F8" s="18">
        <f ca="1">TODAY()+1</f>
        <v>44556</v>
      </c>
      <c r="G8" s="18">
        <f ca="1">TODAY()-1</f>
        <v>44554</v>
      </c>
      <c r="I8" s="18">
        <f ca="1">TODAY()</f>
        <v>44555</v>
      </c>
      <c r="J8" s="18">
        <f ca="1">TODAY()+1</f>
        <v>44556</v>
      </c>
      <c r="K8" s="18">
        <f ca="1">TODAY()-1</f>
        <v>44554</v>
      </c>
    </row>
    <row r="9" spans="1:11" x14ac:dyDescent="0.2">
      <c r="A9" s="18">
        <f ca="1">TODAY()+1</f>
        <v>44556</v>
      </c>
      <c r="B9" s="18">
        <f ca="1">TODAY()</f>
        <v>44555</v>
      </c>
      <c r="C9" s="18">
        <f ca="1">TODAY()+1</f>
        <v>44556</v>
      </c>
      <c r="E9" s="18">
        <f ca="1">TODAY()+1</f>
        <v>44556</v>
      </c>
      <c r="F9" s="18">
        <f ca="1">TODAY()</f>
        <v>44555</v>
      </c>
      <c r="G9" s="18">
        <f ca="1">TODAY()+1</f>
        <v>44556</v>
      </c>
      <c r="I9" s="18">
        <f ca="1">TODAY()+1</f>
        <v>44556</v>
      </c>
      <c r="J9" s="18">
        <f ca="1">TODAY()</f>
        <v>44555</v>
      </c>
      <c r="K9" s="18">
        <f ca="1">TODAY()+1</f>
        <v>44556</v>
      </c>
    </row>
    <row r="18" spans="1:9" x14ac:dyDescent="0.2">
      <c r="A18" s="7"/>
      <c r="E18" s="7"/>
    </row>
    <row r="28" spans="1:9" x14ac:dyDescent="0.2">
      <c r="I28" s="4"/>
    </row>
  </sheetData>
  <conditionalFormatting sqref="A1:C9">
    <cfRule type="expression" dxfId="23" priority="3">
      <formula>A1=TODAY()-1</formula>
    </cfRule>
  </conditionalFormatting>
  <conditionalFormatting sqref="E1:G9">
    <cfRule type="expression" dxfId="22" priority="2">
      <formula>E1=TODAY()</formula>
    </cfRule>
  </conditionalFormatting>
  <conditionalFormatting sqref="I1:K9">
    <cfRule type="expression" dxfId="21" priority="1">
      <formula>I1=TODAY()+1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BEE93-8954-47CA-BB16-DA48ABDB867B}">
  <dimension ref="A1:K15"/>
  <sheetViews>
    <sheetView workbookViewId="0">
      <selection activeCell="P14" sqref="P14"/>
    </sheetView>
  </sheetViews>
  <sheetFormatPr defaultRowHeight="12" x14ac:dyDescent="0.2"/>
  <cols>
    <col min="1" max="3" width="11.83203125" style="8" customWidth="1"/>
    <col min="5" max="7" width="11.83203125" customWidth="1"/>
    <col min="9" max="11" width="11.83203125" customWidth="1"/>
  </cols>
  <sheetData>
    <row r="1" spans="1:11" x14ac:dyDescent="0.2">
      <c r="A1" s="6">
        <f ca="1">TODAY()+-14</f>
        <v>44541</v>
      </c>
      <c r="B1" s="6">
        <f ca="1">TODAY()+15</f>
        <v>44570</v>
      </c>
      <c r="C1" s="6">
        <f ca="1">TODAY()+16</f>
        <v>44571</v>
      </c>
      <c r="E1" s="6">
        <f ca="1">TODAY()+-14</f>
        <v>44541</v>
      </c>
      <c r="F1" s="6">
        <f ca="1">TODAY()+15</f>
        <v>44570</v>
      </c>
      <c r="G1" s="6">
        <f ca="1">TODAY()+16</f>
        <v>44571</v>
      </c>
      <c r="I1" s="6">
        <f ca="1">TODAY()+-14</f>
        <v>44541</v>
      </c>
      <c r="J1" s="6">
        <f ca="1">TODAY()+15</f>
        <v>44570</v>
      </c>
      <c r="K1" s="6">
        <f ca="1">TODAY()+16</f>
        <v>44571</v>
      </c>
    </row>
    <row r="2" spans="1:11" x14ac:dyDescent="0.2">
      <c r="A2" s="6">
        <f ca="1">TODAY()+8</f>
        <v>44563</v>
      </c>
      <c r="B2" s="6">
        <f ca="1">TODAY()+-17</f>
        <v>44538</v>
      </c>
      <c r="C2" s="6">
        <f ca="1">TODAY()+-22</f>
        <v>44533</v>
      </c>
      <c r="E2" s="6">
        <f ca="1">TODAY()+8</f>
        <v>44563</v>
      </c>
      <c r="F2" s="6">
        <f ca="1">TODAY()+-17</f>
        <v>44538</v>
      </c>
      <c r="G2" s="6">
        <f ca="1">TODAY()+-22</f>
        <v>44533</v>
      </c>
      <c r="I2" s="6">
        <f ca="1">TODAY()+8</f>
        <v>44563</v>
      </c>
      <c r="J2" s="6">
        <f ca="1">TODAY()+-17</f>
        <v>44538</v>
      </c>
      <c r="K2" s="6">
        <f ca="1">TODAY()+-22</f>
        <v>44533</v>
      </c>
    </row>
    <row r="3" spans="1:11" x14ac:dyDescent="0.2">
      <c r="A3" s="6">
        <f ca="1">TODAY()+-11</f>
        <v>44544</v>
      </c>
      <c r="B3" s="6">
        <f ca="1">TODAY()+1</f>
        <v>44556</v>
      </c>
      <c r="C3" s="6">
        <f ca="1">TODAY()+11</f>
        <v>44566</v>
      </c>
      <c r="E3" s="6">
        <f ca="1">TODAY()+-11</f>
        <v>44544</v>
      </c>
      <c r="F3" s="6">
        <f ca="1">TODAY()+1</f>
        <v>44556</v>
      </c>
      <c r="G3" s="6">
        <f ca="1">TODAY()+11</f>
        <v>44566</v>
      </c>
      <c r="I3" s="6">
        <f ca="1">TODAY()+-11</f>
        <v>44544</v>
      </c>
      <c r="J3" s="6">
        <f ca="1">TODAY()+1</f>
        <v>44556</v>
      </c>
      <c r="K3" s="6">
        <f ca="1">TODAY()+11</f>
        <v>44566</v>
      </c>
    </row>
    <row r="4" spans="1:11" x14ac:dyDescent="0.2">
      <c r="A4" s="6">
        <f ca="1">TODAY()+5</f>
        <v>44560</v>
      </c>
      <c r="B4" s="6">
        <f ca="1">TODAY()+9</f>
        <v>44564</v>
      </c>
      <c r="C4" s="6">
        <f ca="1">TODAY()+2</f>
        <v>44557</v>
      </c>
      <c r="E4" s="6">
        <f ca="1">TODAY()+5</f>
        <v>44560</v>
      </c>
      <c r="F4" s="6">
        <f ca="1">TODAY()+9</f>
        <v>44564</v>
      </c>
      <c r="G4" s="6">
        <f ca="1">TODAY()+2</f>
        <v>44557</v>
      </c>
      <c r="I4" s="6">
        <f ca="1">TODAY()+5</f>
        <v>44560</v>
      </c>
      <c r="J4" s="6">
        <f ca="1">TODAY()+9</f>
        <v>44564</v>
      </c>
      <c r="K4" s="6">
        <f ca="1">TODAY()+2</f>
        <v>44557</v>
      </c>
    </row>
    <row r="5" spans="1:11" x14ac:dyDescent="0.2">
      <c r="A5" s="6">
        <f ca="1">TODAY()+0</f>
        <v>44555</v>
      </c>
      <c r="B5" s="6">
        <f ca="1">TODAY()+-6</f>
        <v>44549</v>
      </c>
      <c r="C5" s="6">
        <f ca="1">TODAY()+-19</f>
        <v>44536</v>
      </c>
      <c r="E5" s="6">
        <f ca="1">TODAY()+0</f>
        <v>44555</v>
      </c>
      <c r="F5" s="6">
        <f ca="1">TODAY()+-6</f>
        <v>44549</v>
      </c>
      <c r="G5" s="6">
        <f ca="1">TODAY()+-19</f>
        <v>44536</v>
      </c>
      <c r="I5" s="6">
        <f ca="1">TODAY()+0</f>
        <v>44555</v>
      </c>
      <c r="J5" s="6">
        <f ca="1">TODAY()+-6</f>
        <v>44549</v>
      </c>
      <c r="K5" s="6">
        <f ca="1">TODAY()+-19</f>
        <v>44536</v>
      </c>
    </row>
    <row r="6" spans="1:11" x14ac:dyDescent="0.2">
      <c r="A6" s="6">
        <f ca="1">TODAY()+3</f>
        <v>44558</v>
      </c>
      <c r="B6" s="6">
        <f ca="1">TODAY()+6</f>
        <v>44561</v>
      </c>
      <c r="C6" s="6">
        <f ca="1">TODAY()+17</f>
        <v>44572</v>
      </c>
      <c r="E6" s="6">
        <f ca="1">TODAY()+3</f>
        <v>44558</v>
      </c>
      <c r="F6" s="6">
        <f ca="1">TODAY()+6</f>
        <v>44561</v>
      </c>
      <c r="G6" s="6">
        <f ca="1">TODAY()+17</f>
        <v>44572</v>
      </c>
      <c r="I6" s="6">
        <f ca="1">TODAY()+3</f>
        <v>44558</v>
      </c>
      <c r="J6" s="6">
        <f ca="1">TODAY()+6</f>
        <v>44561</v>
      </c>
      <c r="K6" s="6">
        <f ca="1">TODAY()+17</f>
        <v>44572</v>
      </c>
    </row>
    <row r="7" spans="1:11" x14ac:dyDescent="0.2">
      <c r="A7" s="6">
        <f ca="1">TODAY()+22</f>
        <v>44577</v>
      </c>
      <c r="B7" s="6">
        <f ca="1">TODAY()+-10</f>
        <v>44545</v>
      </c>
      <c r="C7" s="6">
        <f ca="1">TODAY()+-12</f>
        <v>44543</v>
      </c>
      <c r="E7" s="6">
        <f ca="1">TODAY()+22</f>
        <v>44577</v>
      </c>
      <c r="F7" s="6">
        <f ca="1">TODAY()+-10</f>
        <v>44545</v>
      </c>
      <c r="G7" s="6">
        <f ca="1">TODAY()+-12</f>
        <v>44543</v>
      </c>
      <c r="I7" s="6">
        <f ca="1">TODAY()+22</f>
        <v>44577</v>
      </c>
      <c r="J7" s="6">
        <f ca="1">TODAY()+-10</f>
        <v>44545</v>
      </c>
      <c r="K7" s="6">
        <f ca="1">TODAY()+-12</f>
        <v>44543</v>
      </c>
    </row>
    <row r="8" spans="1:11" x14ac:dyDescent="0.2">
      <c r="A8" s="6">
        <f ca="1">TODAY()+-9</f>
        <v>44546</v>
      </c>
      <c r="B8" s="6">
        <f ca="1">TODAY()+18</f>
        <v>44573</v>
      </c>
      <c r="C8" s="6">
        <f ca="1">TODAY()+-20</f>
        <v>44535</v>
      </c>
      <c r="E8" s="6">
        <f ca="1">TODAY()+-9</f>
        <v>44546</v>
      </c>
      <c r="F8" s="6">
        <f ca="1">TODAY()+18</f>
        <v>44573</v>
      </c>
      <c r="G8" s="6">
        <f ca="1">TODAY()+-20</f>
        <v>44535</v>
      </c>
      <c r="I8" s="6">
        <f ca="1">TODAY()+-9</f>
        <v>44546</v>
      </c>
      <c r="J8" s="6">
        <f ca="1">TODAY()+18</f>
        <v>44573</v>
      </c>
      <c r="K8" s="6">
        <f ca="1">TODAY()+-20</f>
        <v>44535</v>
      </c>
    </row>
    <row r="9" spans="1:11" x14ac:dyDescent="0.2">
      <c r="A9" s="6">
        <f ca="1">TODAY()+-3</f>
        <v>44552</v>
      </c>
      <c r="B9" s="6">
        <f ca="1">TODAY()+12</f>
        <v>44567</v>
      </c>
      <c r="C9" s="6">
        <f ca="1">TODAY()+-16</f>
        <v>44539</v>
      </c>
      <c r="E9" s="6">
        <f ca="1">TODAY()+-3</f>
        <v>44552</v>
      </c>
      <c r="F9" s="6">
        <f ca="1">TODAY()+12</f>
        <v>44567</v>
      </c>
      <c r="G9" s="6">
        <f ca="1">TODAY()+-16</f>
        <v>44539</v>
      </c>
      <c r="I9" s="6">
        <f ca="1">TODAY()+-3</f>
        <v>44552</v>
      </c>
      <c r="J9" s="6">
        <f ca="1">TODAY()+12</f>
        <v>44567</v>
      </c>
      <c r="K9" s="6">
        <f ca="1">TODAY()+-16</f>
        <v>44539</v>
      </c>
    </row>
    <row r="10" spans="1:11" x14ac:dyDescent="0.2">
      <c r="A10" s="6">
        <f ca="1">TODAY()+10</f>
        <v>44565</v>
      </c>
      <c r="B10" s="6">
        <f ca="1">TODAY()+-15</f>
        <v>44540</v>
      </c>
      <c r="C10" s="6">
        <f ca="1">TODAY()+-7</f>
        <v>44548</v>
      </c>
      <c r="E10" s="6">
        <f ca="1">TODAY()+10</f>
        <v>44565</v>
      </c>
      <c r="F10" s="6">
        <f ca="1">TODAY()+-15</f>
        <v>44540</v>
      </c>
      <c r="G10" s="6">
        <f ca="1">TODAY()+-7</f>
        <v>44548</v>
      </c>
      <c r="I10" s="6">
        <f ca="1">TODAY()+10</f>
        <v>44565</v>
      </c>
      <c r="J10" s="6">
        <f ca="1">TODAY()+-15</f>
        <v>44540</v>
      </c>
      <c r="K10" s="6">
        <f ca="1">TODAY()+-7</f>
        <v>44548</v>
      </c>
    </row>
    <row r="11" spans="1:11" x14ac:dyDescent="0.2">
      <c r="A11" s="6">
        <f ca="1">TODAY()+-1</f>
        <v>44554</v>
      </c>
      <c r="B11" s="6">
        <f ca="1">TODAY()+-18</f>
        <v>44537</v>
      </c>
      <c r="C11" s="6">
        <f ca="1">TODAY()+14</f>
        <v>44569</v>
      </c>
      <c r="E11" s="6">
        <f ca="1">TODAY()+-1</f>
        <v>44554</v>
      </c>
      <c r="F11" s="6">
        <f ca="1">TODAY()+-18</f>
        <v>44537</v>
      </c>
      <c r="G11" s="6">
        <f ca="1">TODAY()+14</f>
        <v>44569</v>
      </c>
      <c r="I11" s="6">
        <f ca="1">TODAY()+-1</f>
        <v>44554</v>
      </c>
      <c r="J11" s="6">
        <f ca="1">TODAY()+-18</f>
        <v>44537</v>
      </c>
      <c r="K11" s="6">
        <f ca="1">TODAY()+14</f>
        <v>44569</v>
      </c>
    </row>
    <row r="12" spans="1:11" x14ac:dyDescent="0.2">
      <c r="A12" s="6">
        <f ca="1">TODAY()+-2</f>
        <v>44553</v>
      </c>
      <c r="B12" s="6">
        <f ca="1">TODAY()+-21</f>
        <v>44534</v>
      </c>
      <c r="C12" s="6">
        <f ca="1">TODAY()+-5</f>
        <v>44550</v>
      </c>
      <c r="E12" s="6">
        <f ca="1">TODAY()+-2</f>
        <v>44553</v>
      </c>
      <c r="F12" s="6">
        <f ca="1">TODAY()+-21</f>
        <v>44534</v>
      </c>
      <c r="G12" s="6">
        <f ca="1">TODAY()+-5</f>
        <v>44550</v>
      </c>
      <c r="I12" s="6">
        <f ca="1">TODAY()+-2</f>
        <v>44553</v>
      </c>
      <c r="J12" s="6">
        <f ca="1">TODAY()+-21</f>
        <v>44534</v>
      </c>
      <c r="K12" s="6">
        <f ca="1">TODAY()+-5</f>
        <v>44550</v>
      </c>
    </row>
    <row r="13" spans="1:11" x14ac:dyDescent="0.2">
      <c r="A13" s="6">
        <f ca="1">TODAY()+21</f>
        <v>44576</v>
      </c>
      <c r="B13" s="6">
        <f ca="1">TODAY()+-4</f>
        <v>44551</v>
      </c>
      <c r="C13" s="6">
        <f ca="1">TODAY()+20</f>
        <v>44575</v>
      </c>
      <c r="E13" s="6">
        <f ca="1">TODAY()+21</f>
        <v>44576</v>
      </c>
      <c r="F13" s="6">
        <f ca="1">TODAY()+-4</f>
        <v>44551</v>
      </c>
      <c r="G13" s="6">
        <f ca="1">TODAY()+20</f>
        <v>44575</v>
      </c>
      <c r="I13" s="6">
        <f ca="1">TODAY()+21</f>
        <v>44576</v>
      </c>
      <c r="J13" s="6">
        <f ca="1">TODAY()+-4</f>
        <v>44551</v>
      </c>
      <c r="K13" s="6">
        <f ca="1">TODAY()+20</f>
        <v>44575</v>
      </c>
    </row>
    <row r="14" spans="1:11" x14ac:dyDescent="0.2">
      <c r="A14" s="6">
        <f ca="1">TODAY()+4</f>
        <v>44559</v>
      </c>
      <c r="B14" s="6">
        <f ca="1">TODAY()+19</f>
        <v>44574</v>
      </c>
      <c r="C14" s="6">
        <f ca="1">TODAY()+-8</f>
        <v>44547</v>
      </c>
      <c r="E14" s="6">
        <f ca="1">TODAY()+4</f>
        <v>44559</v>
      </c>
      <c r="F14" s="6">
        <f ca="1">TODAY()+19</f>
        <v>44574</v>
      </c>
      <c r="G14" s="6">
        <f ca="1">TODAY()+-8</f>
        <v>44547</v>
      </c>
      <c r="I14" s="6">
        <f ca="1">TODAY()+4</f>
        <v>44559</v>
      </c>
      <c r="J14" s="6">
        <f ca="1">TODAY()+19</f>
        <v>44574</v>
      </c>
      <c r="K14" s="6">
        <f ca="1">TODAY()+-8</f>
        <v>44547</v>
      </c>
    </row>
    <row r="15" spans="1:11" x14ac:dyDescent="0.2">
      <c r="A15" s="6">
        <f ca="1">TODAY()+7</f>
        <v>44562</v>
      </c>
      <c r="B15" s="6">
        <f ca="1">TODAY()+-13</f>
        <v>44542</v>
      </c>
      <c r="C15" s="6">
        <f ca="1">TODAY()+13</f>
        <v>44568</v>
      </c>
      <c r="E15" s="6">
        <f ca="1">TODAY()+7</f>
        <v>44562</v>
      </c>
      <c r="F15" s="6">
        <f ca="1">TODAY()+-13</f>
        <v>44542</v>
      </c>
      <c r="G15" s="6">
        <f ca="1">TODAY()+13</f>
        <v>44568</v>
      </c>
      <c r="I15" s="6">
        <f ca="1">TODAY()+7</f>
        <v>44562</v>
      </c>
      <c r="J15" s="6">
        <f ca="1">TODAY()+-13</f>
        <v>44542</v>
      </c>
      <c r="K15" s="6">
        <f ca="1">TODAY()+13</f>
        <v>44568</v>
      </c>
    </row>
  </sheetData>
  <conditionalFormatting sqref="A1:C15">
    <cfRule type="expression" dxfId="20" priority="3">
      <formula>AND( A1 &gt;= TODAY()-WEEKDAY( TODAY(), 2 )-6, A1 &lt;= TODAY()-WEEKDAY( TODAY(), 2 ))</formula>
    </cfRule>
  </conditionalFormatting>
  <conditionalFormatting sqref="E1:G15">
    <cfRule type="expression" dxfId="19" priority="2">
      <formula>AND( E1 &gt; TODAY()-WEEKDAY( TODAY(), 2 ), E1 &lt;= TODAY()+( 7-WEEKDAY( TODAY(), 2 )))</formula>
    </cfRule>
  </conditionalFormatting>
  <conditionalFormatting sqref="I1:K15">
    <cfRule type="expression" dxfId="18" priority="1">
      <formula>AND( I1 &gt; TODAY()+( 7-WEEKDAY( TODAY(), 2 )), I1 &lt;= TODAY()+( 7-WEEKDAY( TODAY(), 2 )+7 ))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A35E3-DFBD-4CFE-A57B-865C553EE51C}">
  <dimension ref="A1:K16"/>
  <sheetViews>
    <sheetView workbookViewId="0">
      <selection activeCell="J21" sqref="J21"/>
    </sheetView>
  </sheetViews>
  <sheetFormatPr defaultRowHeight="12" x14ac:dyDescent="0.2"/>
  <cols>
    <col min="1" max="3" width="11.83203125" style="8" customWidth="1"/>
    <col min="5" max="7" width="11.83203125" customWidth="1"/>
    <col min="9" max="11" width="11.83203125" customWidth="1"/>
  </cols>
  <sheetData>
    <row r="1" spans="1:11" x14ac:dyDescent="0.2">
      <c r="A1" s="5">
        <f ca="1">TODAY()+5</f>
        <v>44560</v>
      </c>
      <c r="B1" s="5">
        <f ca="1">TODAY()+-5</f>
        <v>44550</v>
      </c>
      <c r="C1" s="5">
        <f ca="1">TODAY()+-20</f>
        <v>44535</v>
      </c>
      <c r="E1" s="5">
        <f ca="1">TODAY()+5</f>
        <v>44560</v>
      </c>
      <c r="F1" s="5">
        <f ca="1">TODAY()+-5</f>
        <v>44550</v>
      </c>
      <c r="G1" s="5">
        <f ca="1">TODAY()+-20</f>
        <v>44535</v>
      </c>
      <c r="I1" s="5">
        <f ca="1">TODAY()+5</f>
        <v>44560</v>
      </c>
      <c r="J1" s="5">
        <f ca="1">TODAY()+-5</f>
        <v>44550</v>
      </c>
      <c r="K1" s="5">
        <f ca="1">TODAY()+-20</f>
        <v>44535</v>
      </c>
    </row>
    <row r="2" spans="1:11" x14ac:dyDescent="0.2">
      <c r="A2" s="5">
        <f ca="1">TODAY()+56</f>
        <v>44611</v>
      </c>
      <c r="B2" s="5">
        <f ca="1">TODAY()+-50</f>
        <v>44505</v>
      </c>
      <c r="C2" s="5">
        <f ca="1">TODAY()+-30</f>
        <v>44525</v>
      </c>
      <c r="E2" s="5">
        <f ca="1">TODAY()+56</f>
        <v>44611</v>
      </c>
      <c r="F2" s="5">
        <f ca="1">TODAY()+-50</f>
        <v>44505</v>
      </c>
      <c r="G2" s="5">
        <f ca="1">TODAY()+-30</f>
        <v>44525</v>
      </c>
      <c r="I2" s="5">
        <f ca="1">TODAY()+56</f>
        <v>44611</v>
      </c>
      <c r="J2" s="5">
        <f ca="1">TODAY()+-50</f>
        <v>44505</v>
      </c>
      <c r="K2" s="5">
        <f ca="1">TODAY()+-30</f>
        <v>44525</v>
      </c>
    </row>
    <row r="3" spans="1:11" x14ac:dyDescent="0.2">
      <c r="A3" s="5">
        <f ca="1">TODAY()+8</f>
        <v>44563</v>
      </c>
      <c r="B3" s="5">
        <f ca="1">TODAY()+-3</f>
        <v>44552</v>
      </c>
      <c r="C3" s="5">
        <f ca="1">TODAY()+-46</f>
        <v>44509</v>
      </c>
      <c r="E3" s="5">
        <f ca="1">TODAY()+8</f>
        <v>44563</v>
      </c>
      <c r="F3" s="5">
        <f ca="1">TODAY()+-3</f>
        <v>44552</v>
      </c>
      <c r="G3" s="5">
        <f ca="1">TODAY()+-46</f>
        <v>44509</v>
      </c>
      <c r="I3" s="5">
        <f ca="1">TODAY()+8</f>
        <v>44563</v>
      </c>
      <c r="J3" s="5">
        <f ca="1">TODAY()+-3</f>
        <v>44552</v>
      </c>
      <c r="K3" s="5">
        <f ca="1">TODAY()+-46</f>
        <v>44509</v>
      </c>
    </row>
    <row r="4" spans="1:11" x14ac:dyDescent="0.2">
      <c r="A4" s="5">
        <f ca="1">TODAY()+-36</f>
        <v>44519</v>
      </c>
      <c r="B4" s="5">
        <f ca="1">TODAY()+-31</f>
        <v>44524</v>
      </c>
      <c r="C4" s="5">
        <f ca="1">TODAY()+-19</f>
        <v>44536</v>
      </c>
      <c r="E4" s="5">
        <f ca="1">TODAY()+-36</f>
        <v>44519</v>
      </c>
      <c r="F4" s="5">
        <f ca="1">TODAY()+-31</f>
        <v>44524</v>
      </c>
      <c r="G4" s="5">
        <f ca="1">TODAY()+-19</f>
        <v>44536</v>
      </c>
      <c r="I4" s="5">
        <f ca="1">TODAY()+-36</f>
        <v>44519</v>
      </c>
      <c r="J4" s="5">
        <f ca="1">TODAY()+-31</f>
        <v>44524</v>
      </c>
      <c r="K4" s="5">
        <f ca="1">TODAY()+-19</f>
        <v>44536</v>
      </c>
    </row>
    <row r="5" spans="1:11" x14ac:dyDescent="0.2">
      <c r="A5" s="5">
        <f ca="1">TODAY()+-62</f>
        <v>44493</v>
      </c>
      <c r="B5" s="5">
        <f ca="1">TODAY()+1</f>
        <v>44556</v>
      </c>
      <c r="C5" s="5">
        <f ca="1">TODAY()+-41</f>
        <v>44514</v>
      </c>
      <c r="E5" s="5">
        <f ca="1">TODAY()+-62</f>
        <v>44493</v>
      </c>
      <c r="F5" s="5">
        <f ca="1">TODAY()+1</f>
        <v>44556</v>
      </c>
      <c r="G5" s="5">
        <f ca="1">TODAY()+-41</f>
        <v>44514</v>
      </c>
      <c r="I5" s="5">
        <f ca="1">TODAY()+-62</f>
        <v>44493</v>
      </c>
      <c r="J5" s="5">
        <f ca="1">TODAY()+1</f>
        <v>44556</v>
      </c>
      <c r="K5" s="5">
        <f ca="1">TODAY()+-41</f>
        <v>44514</v>
      </c>
    </row>
    <row r="6" spans="1:11" x14ac:dyDescent="0.2">
      <c r="A6" s="5">
        <f ca="1">TODAY()+-25</f>
        <v>44530</v>
      </c>
      <c r="B6" s="5">
        <f ca="1">TODAY()+-19</f>
        <v>44536</v>
      </c>
      <c r="C6" s="5">
        <f ca="1">TODAY()+34</f>
        <v>44589</v>
      </c>
      <c r="E6" s="5">
        <f ca="1">TODAY()+-25</f>
        <v>44530</v>
      </c>
      <c r="F6" s="5">
        <f ca="1">TODAY()+-19</f>
        <v>44536</v>
      </c>
      <c r="G6" s="5">
        <f ca="1">TODAY()+34</f>
        <v>44589</v>
      </c>
      <c r="I6" s="5">
        <f ca="1">TODAY()+-25</f>
        <v>44530</v>
      </c>
      <c r="J6" s="5">
        <f ca="1">TODAY()+-19</f>
        <v>44536</v>
      </c>
      <c r="K6" s="5">
        <f ca="1">TODAY()+34</f>
        <v>44589</v>
      </c>
    </row>
    <row r="7" spans="1:11" x14ac:dyDescent="0.2">
      <c r="A7" s="5">
        <f ca="1">TODAY()+-31</f>
        <v>44524</v>
      </c>
      <c r="B7" s="5">
        <f ca="1">TODAY()+-69</f>
        <v>44486</v>
      </c>
      <c r="C7" s="5">
        <f ca="1">TODAY()+-24</f>
        <v>44531</v>
      </c>
      <c r="E7" s="5">
        <f ca="1">TODAY()+-31</f>
        <v>44524</v>
      </c>
      <c r="F7" s="5">
        <f ca="1">TODAY()+-69</f>
        <v>44486</v>
      </c>
      <c r="G7" s="5">
        <f ca="1">TODAY()+-24</f>
        <v>44531</v>
      </c>
      <c r="I7" s="5">
        <f ca="1">TODAY()+-31</f>
        <v>44524</v>
      </c>
      <c r="J7" s="5">
        <f ca="1">TODAY()+-69</f>
        <v>44486</v>
      </c>
      <c r="K7" s="5">
        <f ca="1">TODAY()+-24</f>
        <v>44531</v>
      </c>
    </row>
    <row r="8" spans="1:11" x14ac:dyDescent="0.2">
      <c r="A8" s="5">
        <f ca="1">TODAY()+5</f>
        <v>44560</v>
      </c>
      <c r="B8" s="5">
        <f ca="1">TODAY()+-5</f>
        <v>44550</v>
      </c>
      <c r="C8" s="5">
        <f ca="1">TODAY()+45</f>
        <v>44600</v>
      </c>
      <c r="E8" s="5">
        <f ca="1">TODAY()+5</f>
        <v>44560</v>
      </c>
      <c r="F8" s="5">
        <f ca="1">TODAY()+-5</f>
        <v>44550</v>
      </c>
      <c r="G8" s="5">
        <f ca="1">TODAY()+45</f>
        <v>44600</v>
      </c>
      <c r="I8" s="5">
        <f ca="1">TODAY()+5</f>
        <v>44560</v>
      </c>
      <c r="J8" s="5">
        <f ca="1">TODAY()+-5</f>
        <v>44550</v>
      </c>
      <c r="K8" s="5">
        <f ca="1">TODAY()+45</f>
        <v>44600</v>
      </c>
    </row>
    <row r="9" spans="1:11" x14ac:dyDescent="0.2">
      <c r="A9" s="5">
        <f ca="1">TODAY()+10</f>
        <v>44565</v>
      </c>
      <c r="B9" s="5">
        <f ca="1">TODAY()+-6</f>
        <v>44549</v>
      </c>
      <c r="C9" s="5">
        <f ca="1">TODAY()+18</f>
        <v>44573</v>
      </c>
      <c r="E9" s="5">
        <f ca="1">TODAY()+10</f>
        <v>44565</v>
      </c>
      <c r="F9" s="5">
        <f ca="1">TODAY()+-6</f>
        <v>44549</v>
      </c>
      <c r="G9" s="5">
        <f ca="1">TODAY()+18</f>
        <v>44573</v>
      </c>
      <c r="I9" s="5">
        <f ca="1">TODAY()+10</f>
        <v>44565</v>
      </c>
      <c r="J9" s="5">
        <f ca="1">TODAY()+-6</f>
        <v>44549</v>
      </c>
      <c r="K9" s="5">
        <f ca="1">TODAY()+18</f>
        <v>44573</v>
      </c>
    </row>
    <row r="16" spans="1:11" x14ac:dyDescent="0.2">
      <c r="E16" s="4"/>
    </row>
  </sheetData>
  <conditionalFormatting sqref="A1:C9">
    <cfRule type="expression" dxfId="17" priority="3">
      <formula>AND( A1 &gt;= DATE( YEAR( TODAY()), MONTH( TODAY())-1, 1 ),  A1 &lt; DATE( YEAR( TODAY()), MONTH( TODAY()), 1 ))</formula>
    </cfRule>
  </conditionalFormatting>
  <conditionalFormatting sqref="E1:G9">
    <cfRule type="expression" dxfId="16" priority="2">
      <formula>AND( E1 &gt;= DATE( YEAR( TODAY()), MONTH( TODAY()), 1 ),  E1 &lt; DATE( YEAR( TODAY()), MONTH( TODAY())+1, 1 ))</formula>
    </cfRule>
  </conditionalFormatting>
  <conditionalFormatting sqref="I1:K9">
    <cfRule type="expression" dxfId="15" priority="1">
      <formula>AND( I1 &gt;= DATE( YEAR( TODAY()), MONTH( TODAY())+1, 1 ),  I1 &lt; DATE( YEAR( TODAY()), MONTH( TODAY())+2, 1 ))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DCA2C-5F44-4F19-9E13-6C1C018A8600}">
  <dimension ref="A1:K9"/>
  <sheetViews>
    <sheetView workbookViewId="0">
      <selection activeCell="M22" sqref="M22"/>
    </sheetView>
  </sheetViews>
  <sheetFormatPr defaultRowHeight="12" x14ac:dyDescent="0.2"/>
  <cols>
    <col min="1" max="3" width="11.83203125" style="8" customWidth="1"/>
    <col min="5" max="7" width="11.83203125" customWidth="1"/>
    <col min="8" max="8" width="10.1640625" bestFit="1" customWidth="1"/>
    <col min="9" max="11" width="11.83203125" customWidth="1"/>
  </cols>
  <sheetData>
    <row r="1" spans="1:11" x14ac:dyDescent="0.2">
      <c r="A1" s="5">
        <f ca="1">TODAY()+-73</f>
        <v>44482</v>
      </c>
      <c r="B1" s="5">
        <f ca="1">TODAY()+52</f>
        <v>44607</v>
      </c>
      <c r="C1" s="5">
        <f ca="1">TODAY()+133</f>
        <v>44688</v>
      </c>
      <c r="E1" s="5">
        <f ca="1">TODAY()+-73</f>
        <v>44482</v>
      </c>
      <c r="F1" s="5">
        <f ca="1">TODAY()+52</f>
        <v>44607</v>
      </c>
      <c r="G1" s="5">
        <f ca="1">TODAY()+133</f>
        <v>44688</v>
      </c>
      <c r="I1" s="5">
        <f ca="1">TODAY()+-73</f>
        <v>44482</v>
      </c>
      <c r="J1" s="5">
        <f ca="1">TODAY()+52</f>
        <v>44607</v>
      </c>
      <c r="K1" s="5">
        <f ca="1">TODAY()+133</f>
        <v>44688</v>
      </c>
    </row>
    <row r="2" spans="1:11" x14ac:dyDescent="0.2">
      <c r="A2" s="5">
        <f ca="1">TODAY()+139</f>
        <v>44694</v>
      </c>
      <c r="B2" s="5">
        <f ca="1">TODAY()+-18</f>
        <v>44537</v>
      </c>
      <c r="C2" s="5">
        <f ca="1">TODAY()+147</f>
        <v>44702</v>
      </c>
      <c r="E2" s="5">
        <f ca="1">TODAY()+139</f>
        <v>44694</v>
      </c>
      <c r="F2" s="5">
        <f ca="1">TODAY()+-18</f>
        <v>44537</v>
      </c>
      <c r="G2" s="5">
        <f ca="1">TODAY()+147</f>
        <v>44702</v>
      </c>
      <c r="I2" s="5">
        <f ca="1">TODAY()+139</f>
        <v>44694</v>
      </c>
      <c r="J2" s="5">
        <f ca="1">TODAY()+-18</f>
        <v>44537</v>
      </c>
      <c r="K2" s="5">
        <f ca="1">TODAY()+147</f>
        <v>44702</v>
      </c>
    </row>
    <row r="3" spans="1:11" x14ac:dyDescent="0.2">
      <c r="A3" s="5">
        <f ca="1">TODAY()+72</f>
        <v>44627</v>
      </c>
      <c r="B3" s="5">
        <f ca="1">TODAY()+97</f>
        <v>44652</v>
      </c>
      <c r="C3" s="5">
        <f ca="1">TODAY()+65</f>
        <v>44620</v>
      </c>
      <c r="E3" s="5">
        <f ca="1">TODAY()+72</f>
        <v>44627</v>
      </c>
      <c r="F3" s="5">
        <f ca="1">TODAY()+97</f>
        <v>44652</v>
      </c>
      <c r="G3" s="5">
        <f ca="1">TODAY()+65</f>
        <v>44620</v>
      </c>
      <c r="I3" s="5">
        <f ca="1">TODAY()+72</f>
        <v>44627</v>
      </c>
      <c r="J3" s="5">
        <f ca="1">TODAY()+97</f>
        <v>44652</v>
      </c>
      <c r="K3" s="5">
        <f ca="1">TODAY()+65</f>
        <v>44620</v>
      </c>
    </row>
    <row r="4" spans="1:11" x14ac:dyDescent="0.2">
      <c r="A4" s="5">
        <f ca="1">TODAY()+9</f>
        <v>44564</v>
      </c>
      <c r="B4" s="5">
        <f ca="1">TODAY()+115</f>
        <v>44670</v>
      </c>
      <c r="C4" s="5">
        <f ca="1">TODAY()+11</f>
        <v>44566</v>
      </c>
      <c r="E4" s="5">
        <f ca="1">TODAY()+9</f>
        <v>44564</v>
      </c>
      <c r="F4" s="5">
        <f ca="1">TODAY()+115</f>
        <v>44670</v>
      </c>
      <c r="G4" s="5">
        <f ca="1">TODAY()+11</f>
        <v>44566</v>
      </c>
      <c r="I4" s="5">
        <f ca="1">TODAY()+9</f>
        <v>44564</v>
      </c>
      <c r="J4" s="5">
        <f ca="1">TODAY()+115</f>
        <v>44670</v>
      </c>
      <c r="K4" s="5">
        <f ca="1">TODAY()+11</f>
        <v>44566</v>
      </c>
    </row>
    <row r="5" spans="1:11" x14ac:dyDescent="0.2">
      <c r="A5" s="5">
        <f ca="1">TODAY()+-151</f>
        <v>44404</v>
      </c>
      <c r="B5" s="5">
        <f ca="1">TODAY()+-77</f>
        <v>44478</v>
      </c>
      <c r="C5" s="5">
        <f ca="1">TODAY()+-91</f>
        <v>44464</v>
      </c>
      <c r="E5" s="5">
        <f ca="1">TODAY()+-151</f>
        <v>44404</v>
      </c>
      <c r="F5" s="5">
        <f ca="1">TODAY()+-77</f>
        <v>44478</v>
      </c>
      <c r="G5" s="5">
        <f ca="1">TODAY()+-91</f>
        <v>44464</v>
      </c>
      <c r="I5" s="5">
        <f ca="1">TODAY()+-151</f>
        <v>44404</v>
      </c>
      <c r="J5" s="5">
        <f ca="1">TODAY()+-77</f>
        <v>44478</v>
      </c>
      <c r="K5" s="5">
        <f ca="1">TODAY()+-91</f>
        <v>44464</v>
      </c>
    </row>
    <row r="6" spans="1:11" x14ac:dyDescent="0.2">
      <c r="A6" s="5">
        <f ca="1">TODAY()+-104</f>
        <v>44451</v>
      </c>
      <c r="B6" s="5">
        <f ca="1">TODAY()+22</f>
        <v>44577</v>
      </c>
      <c r="C6" s="5">
        <f ca="1">TODAY()+110</f>
        <v>44665</v>
      </c>
      <c r="E6" s="5">
        <f ca="1">TODAY()+-104</f>
        <v>44451</v>
      </c>
      <c r="F6" s="5">
        <f ca="1">TODAY()+22</f>
        <v>44577</v>
      </c>
      <c r="G6" s="5">
        <f ca="1">TODAY()+110</f>
        <v>44665</v>
      </c>
      <c r="I6" s="5">
        <f ca="1">TODAY()+-104</f>
        <v>44451</v>
      </c>
      <c r="J6" s="5">
        <f ca="1">TODAY()+22</f>
        <v>44577</v>
      </c>
      <c r="K6" s="5">
        <f ca="1">TODAY()+110</f>
        <v>44665</v>
      </c>
    </row>
    <row r="7" spans="1:11" x14ac:dyDescent="0.2">
      <c r="A7" s="5">
        <f ca="1">TODAY()+-69</f>
        <v>44486</v>
      </c>
      <c r="B7" s="5">
        <f ca="1">TODAY()+-117</f>
        <v>44438</v>
      </c>
      <c r="C7" s="5">
        <f ca="1">TODAY()+-38</f>
        <v>44517</v>
      </c>
      <c r="E7" s="5">
        <f ca="1">TODAY()+-69</f>
        <v>44486</v>
      </c>
      <c r="F7" s="5">
        <f ca="1">TODAY()+-117</f>
        <v>44438</v>
      </c>
      <c r="G7" s="5">
        <f ca="1">TODAY()+-38</f>
        <v>44517</v>
      </c>
      <c r="I7" s="5">
        <f ca="1">TODAY()+-69</f>
        <v>44486</v>
      </c>
      <c r="J7" s="5">
        <f ca="1">TODAY()+-117</f>
        <v>44438</v>
      </c>
      <c r="K7" s="5">
        <f ca="1">TODAY()+-38</f>
        <v>44517</v>
      </c>
    </row>
    <row r="8" spans="1:11" x14ac:dyDescent="0.2">
      <c r="A8" s="5">
        <f ca="1">TODAY()+149</f>
        <v>44704</v>
      </c>
      <c r="B8" s="5">
        <f ca="1">TODAY()+97</f>
        <v>44652</v>
      </c>
      <c r="C8" s="5">
        <f ca="1">TODAY()+138</f>
        <v>44693</v>
      </c>
      <c r="E8" s="5">
        <f ca="1">TODAY()+149</f>
        <v>44704</v>
      </c>
      <c r="F8" s="5">
        <f ca="1">TODAY()+97</f>
        <v>44652</v>
      </c>
      <c r="G8" s="5">
        <f ca="1">TODAY()+138</f>
        <v>44693</v>
      </c>
      <c r="I8" s="5">
        <f ca="1">TODAY()+149</f>
        <v>44704</v>
      </c>
      <c r="J8" s="5">
        <f ca="1">TODAY()+97</f>
        <v>44652</v>
      </c>
      <c r="K8" s="5">
        <f ca="1">TODAY()+138</f>
        <v>44693</v>
      </c>
    </row>
    <row r="9" spans="1:11" x14ac:dyDescent="0.2">
      <c r="A9" s="5">
        <f ca="1">TODAY()+98</f>
        <v>44653</v>
      </c>
      <c r="B9" s="5">
        <f ca="1">TODAY()+-162</f>
        <v>44393</v>
      </c>
      <c r="C9" s="5">
        <f ca="1">TODAY()+81</f>
        <v>44636</v>
      </c>
      <c r="E9" s="5">
        <f ca="1">TODAY()+98</f>
        <v>44653</v>
      </c>
      <c r="F9" s="5">
        <f ca="1">TODAY()+-162</f>
        <v>44393</v>
      </c>
      <c r="G9" s="5">
        <f ca="1">TODAY()+81</f>
        <v>44636</v>
      </c>
      <c r="I9" s="5">
        <f ca="1">TODAY()+98</f>
        <v>44653</v>
      </c>
      <c r="J9" s="5">
        <f ca="1">TODAY()+-162</f>
        <v>44393</v>
      </c>
      <c r="K9" s="5">
        <f ca="1">TODAY()+81</f>
        <v>44636</v>
      </c>
    </row>
  </sheetData>
  <conditionalFormatting sqref="A1:C9">
    <cfRule type="expression" dxfId="14" priority="5">
      <formula>AND( A1 &gt;= DATE( YEAR( TODAY()), _xlfn.FLOOR.MATH( MONTH( TODAY())-1, 3 )-2, 1 ), A1 &lt; DATE( YEAR( TODAY()), _xlfn.FLOOR.MATH( MONTH( TODAY())-1, 3 )+1, 1 ))</formula>
    </cfRule>
  </conditionalFormatting>
  <conditionalFormatting sqref="E1:G9">
    <cfRule type="expression" dxfId="13" priority="2">
      <formula>AND( E1 &gt;= DATE( YEAR( TODAY()), _xlfn.FLOOR.MATH( MONTH( TODAY())-1, 3 )+1, 1 ), E1 &lt; DATE( YEAR( TODAY()), _xlfn.CEILING.MATH( MONTH( TODAY())-1, 3 )+1, 1 ))</formula>
    </cfRule>
  </conditionalFormatting>
  <conditionalFormatting sqref="I1:K9">
    <cfRule type="expression" dxfId="12" priority="1">
      <formula>AND( I1 &gt;= DATE( YEAR( TODAY()), _xlfn.CEILING.MATH( MONTH( TODAY()), 3 )+1, 1 ), I1 &lt; DATE( YEAR( TODAY()), _xlfn.CEILING.MATH( MONTH( TODAY()), 3 )+4, 1 ))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7E703-BBDD-48AA-9744-06636815FEA2}">
  <dimension ref="A1:K9"/>
  <sheetViews>
    <sheetView workbookViewId="0">
      <selection activeCell="O21" sqref="O21"/>
    </sheetView>
  </sheetViews>
  <sheetFormatPr defaultRowHeight="12" x14ac:dyDescent="0.2"/>
  <cols>
    <col min="1" max="3" width="11.83203125" style="8" customWidth="1"/>
    <col min="4" max="4" width="10.1640625" bestFit="1" customWidth="1"/>
    <col min="5" max="7" width="11.83203125" customWidth="1"/>
    <col min="8" max="8" width="10.1640625" bestFit="1" customWidth="1"/>
    <col min="9" max="11" width="11.83203125" customWidth="1"/>
  </cols>
  <sheetData>
    <row r="1" spans="1:11" x14ac:dyDescent="0.2">
      <c r="A1" s="5">
        <f ca="1">TODAY()+-193</f>
        <v>44362</v>
      </c>
      <c r="B1" s="5">
        <f ca="1">TODAY()+-6</f>
        <v>44549</v>
      </c>
      <c r="C1" s="5">
        <f ca="1">TODAY()+54</f>
        <v>44609</v>
      </c>
      <c r="E1" s="5">
        <f ca="1">TODAY()+-193</f>
        <v>44362</v>
      </c>
      <c r="F1" s="5">
        <f ca="1">TODAY()+-6</f>
        <v>44549</v>
      </c>
      <c r="G1" s="5">
        <f ca="1">TODAY()+54</f>
        <v>44609</v>
      </c>
      <c r="I1" s="5">
        <f ca="1">TODAY()+-193</f>
        <v>44362</v>
      </c>
      <c r="J1" s="5">
        <f ca="1">TODAY()+-6</f>
        <v>44549</v>
      </c>
      <c r="K1" s="5">
        <f ca="1">TODAY()+54</f>
        <v>44609</v>
      </c>
    </row>
    <row r="2" spans="1:11" x14ac:dyDescent="0.2">
      <c r="A2" s="5">
        <f ca="1">TODAY()+-70</f>
        <v>44485</v>
      </c>
      <c r="B2" s="5">
        <f ca="1">TODAY()+133</f>
        <v>44688</v>
      </c>
      <c r="C2" s="5">
        <f ca="1">TODAY()+22</f>
        <v>44577</v>
      </c>
      <c r="E2" s="5">
        <f ca="1">TODAY()+-70</f>
        <v>44485</v>
      </c>
      <c r="F2" s="5">
        <f ca="1">TODAY()+133</f>
        <v>44688</v>
      </c>
      <c r="G2" s="5">
        <f ca="1">TODAY()+22</f>
        <v>44577</v>
      </c>
      <c r="I2" s="5">
        <f ca="1">TODAY()+-70</f>
        <v>44485</v>
      </c>
      <c r="J2" s="5">
        <f ca="1">TODAY()+133</f>
        <v>44688</v>
      </c>
      <c r="K2" s="5">
        <f ca="1">TODAY()+22</f>
        <v>44577</v>
      </c>
    </row>
    <row r="3" spans="1:11" x14ac:dyDescent="0.2">
      <c r="A3" s="5">
        <f ca="1">TODAY()+-212</f>
        <v>44343</v>
      </c>
      <c r="B3" s="5">
        <f ca="1">TODAY()+104</f>
        <v>44659</v>
      </c>
      <c r="C3" s="5">
        <f ca="1">TODAY()+-171</f>
        <v>44384</v>
      </c>
      <c r="E3" s="5">
        <f ca="1">TODAY()+-212</f>
        <v>44343</v>
      </c>
      <c r="F3" s="5">
        <f ca="1">TODAY()+104</f>
        <v>44659</v>
      </c>
      <c r="G3" s="5">
        <f ca="1">TODAY()+-171</f>
        <v>44384</v>
      </c>
      <c r="I3" s="5">
        <f ca="1">TODAY()+-212</f>
        <v>44343</v>
      </c>
      <c r="J3" s="5">
        <f ca="1">TODAY()+104</f>
        <v>44659</v>
      </c>
      <c r="K3" s="5">
        <f ca="1">TODAY()+-171</f>
        <v>44384</v>
      </c>
    </row>
    <row r="4" spans="1:11" x14ac:dyDescent="0.2">
      <c r="A4" s="5">
        <f ca="1">TODAY()+-142</f>
        <v>44413</v>
      </c>
      <c r="B4" s="5">
        <f ca="1">TODAY()+36</f>
        <v>44591</v>
      </c>
      <c r="C4" s="5">
        <f ca="1">TODAY()+21</f>
        <v>44576</v>
      </c>
      <c r="E4" s="5">
        <f ca="1">TODAY()+-142</f>
        <v>44413</v>
      </c>
      <c r="F4" s="5">
        <f ca="1">TODAY()+36</f>
        <v>44591</v>
      </c>
      <c r="G4" s="5">
        <f ca="1">TODAY()+21</f>
        <v>44576</v>
      </c>
      <c r="I4" s="5">
        <f ca="1">TODAY()+-142</f>
        <v>44413</v>
      </c>
      <c r="J4" s="5">
        <f ca="1">TODAY()+36</f>
        <v>44591</v>
      </c>
      <c r="K4" s="5">
        <f ca="1">TODAY()+21</f>
        <v>44576</v>
      </c>
    </row>
    <row r="5" spans="1:11" x14ac:dyDescent="0.2">
      <c r="A5" s="5">
        <f ca="1">TODAY()+183</f>
        <v>44738</v>
      </c>
      <c r="B5" s="5">
        <f ca="1">TODAY()+-72</f>
        <v>44483</v>
      </c>
      <c r="C5" s="5">
        <f ca="1">TODAY()+-108</f>
        <v>44447</v>
      </c>
      <c r="E5" s="5">
        <f ca="1">TODAY()+183</f>
        <v>44738</v>
      </c>
      <c r="F5" s="5">
        <f ca="1">TODAY()+-72</f>
        <v>44483</v>
      </c>
      <c r="G5" s="5">
        <f ca="1">TODAY()+-108</f>
        <v>44447</v>
      </c>
      <c r="I5" s="5">
        <f ca="1">TODAY()+183</f>
        <v>44738</v>
      </c>
      <c r="J5" s="5">
        <f ca="1">TODAY()+-72</f>
        <v>44483</v>
      </c>
      <c r="K5" s="5">
        <f ca="1">TODAY()+-108</f>
        <v>44447</v>
      </c>
    </row>
    <row r="6" spans="1:11" x14ac:dyDescent="0.2">
      <c r="A6" s="5">
        <f ca="1">TODAY()+-235</f>
        <v>44320</v>
      </c>
      <c r="B6" s="5">
        <f ca="1">TODAY()+241</f>
        <v>44796</v>
      </c>
      <c r="C6" s="5">
        <f ca="1">TODAY()+-131</f>
        <v>44424</v>
      </c>
      <c r="E6" s="5">
        <f ca="1">TODAY()+-235</f>
        <v>44320</v>
      </c>
      <c r="F6" s="5">
        <f ca="1">TODAY()+241</f>
        <v>44796</v>
      </c>
      <c r="G6" s="5">
        <f ca="1">TODAY()+-131</f>
        <v>44424</v>
      </c>
      <c r="I6" s="5">
        <f ca="1">TODAY()+-235</f>
        <v>44320</v>
      </c>
      <c r="J6" s="5">
        <f ca="1">TODAY()+241</f>
        <v>44796</v>
      </c>
      <c r="K6" s="5">
        <f ca="1">TODAY()+-131</f>
        <v>44424</v>
      </c>
    </row>
    <row r="7" spans="1:11" x14ac:dyDescent="0.2">
      <c r="A7" s="5">
        <f ca="1">TODAY()+-78</f>
        <v>44477</v>
      </c>
      <c r="B7" s="5">
        <f ca="1">TODAY()+183</f>
        <v>44738</v>
      </c>
      <c r="C7" s="5">
        <f ca="1">TODAY()+155</f>
        <v>44710</v>
      </c>
      <c r="E7" s="5">
        <f ca="1">TODAY()+-78</f>
        <v>44477</v>
      </c>
      <c r="F7" s="5">
        <f ca="1">TODAY()+183</f>
        <v>44738</v>
      </c>
      <c r="G7" s="5">
        <f ca="1">TODAY()+155</f>
        <v>44710</v>
      </c>
      <c r="I7" s="5">
        <f ca="1">TODAY()+-78</f>
        <v>44477</v>
      </c>
      <c r="J7" s="5">
        <f ca="1">TODAY()+183</f>
        <v>44738</v>
      </c>
      <c r="K7" s="5">
        <f ca="1">TODAY()+155</f>
        <v>44710</v>
      </c>
    </row>
    <row r="8" spans="1:11" x14ac:dyDescent="0.2">
      <c r="A8" s="5">
        <f ca="1">TODAY()+141</f>
        <v>44696</v>
      </c>
      <c r="B8" s="5">
        <f ca="1">TODAY()+-213</f>
        <v>44342</v>
      </c>
      <c r="C8" s="5">
        <f ca="1">TODAY()+221</f>
        <v>44776</v>
      </c>
      <c r="E8" s="5">
        <f ca="1">TODAY()+141</f>
        <v>44696</v>
      </c>
      <c r="F8" s="5">
        <f ca="1">TODAY()+-213</f>
        <v>44342</v>
      </c>
      <c r="G8" s="5">
        <f ca="1">TODAY()+221</f>
        <v>44776</v>
      </c>
      <c r="I8" s="5">
        <f ca="1">TODAY()+141</f>
        <v>44696</v>
      </c>
      <c r="J8" s="5">
        <f ca="1">TODAY()+-213</f>
        <v>44342</v>
      </c>
      <c r="K8" s="5">
        <f ca="1">TODAY()+221</f>
        <v>44776</v>
      </c>
    </row>
    <row r="9" spans="1:11" x14ac:dyDescent="0.2">
      <c r="A9" s="5">
        <f ca="1">TODAY()-216</f>
        <v>44339</v>
      </c>
      <c r="B9" s="5">
        <f ca="1">TODAY()+54</f>
        <v>44609</v>
      </c>
      <c r="C9" s="5">
        <f ca="1">TODAY()+150</f>
        <v>44705</v>
      </c>
      <c r="E9" s="5">
        <f ca="1">TODAY()-216</f>
        <v>44339</v>
      </c>
      <c r="F9" s="5">
        <f ca="1">TODAY()+54</f>
        <v>44609</v>
      </c>
      <c r="G9" s="5">
        <f ca="1">TODAY()+150</f>
        <v>44705</v>
      </c>
      <c r="I9" s="5">
        <f ca="1">TODAY()-216</f>
        <v>44339</v>
      </c>
      <c r="J9" s="5">
        <f ca="1">TODAY()+54</f>
        <v>44609</v>
      </c>
      <c r="K9" s="5">
        <f ca="1">TODAY()+150</f>
        <v>44705</v>
      </c>
    </row>
  </sheetData>
  <conditionalFormatting sqref="E1:G5 E7:G9 F6:G6">
    <cfRule type="expression" dxfId="11" priority="5">
      <formula>AND( E1 &gt;= DATE( YEAR( TODAY()), _xlfn.FLOOR.MATH( MONTH( TODAY())-1, 6 )+1, 1 ), E1 &lt; DATE( YEAR( TODAY()), _xlfn.CEILING.MATH( MONTH( TODAY()), 6 )+1, 1 ))</formula>
    </cfRule>
  </conditionalFormatting>
  <conditionalFormatting sqref="A1:C9">
    <cfRule type="expression" dxfId="10" priority="4">
      <formula>AND( A1 &gt;= DATE( YEAR( TODAY()), _xlfn.FLOOR.MATH(MONTH( TODAY())-1, 6 )-5, 1 ), A1 &lt; DATE( YEAR( TODAY()), _xlfn.FLOOR.MATH( MONTH( TODAY())-1, 6 )+1, 1 ))</formula>
    </cfRule>
  </conditionalFormatting>
  <conditionalFormatting sqref="I1:K5 I7:K9 J6:K6">
    <cfRule type="expression" dxfId="9" priority="3">
      <formula>AND(I1&gt;=DATE(YEAR(TODAY()),_xlfn.CEILING.MATH(MONTH(TODAY()),6)+1,1),I1&lt;DATE(YEAR(TODAY()),_xlfn.CEILING.MATH(MONTH(TODAY()),6)+7,1))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25F6F-D8B3-4A2B-9EFC-0BDEB7CA3906}">
  <dimension ref="A1:K19"/>
  <sheetViews>
    <sheetView workbookViewId="0">
      <selection activeCell="F22" sqref="F22"/>
    </sheetView>
  </sheetViews>
  <sheetFormatPr defaultRowHeight="12" x14ac:dyDescent="0.2"/>
  <cols>
    <col min="1" max="3" width="11.83203125" style="8" customWidth="1"/>
    <col min="5" max="7" width="11.83203125" customWidth="1"/>
    <col min="8" max="8" width="10.1640625" bestFit="1" customWidth="1"/>
    <col min="9" max="11" width="11.83203125" customWidth="1"/>
  </cols>
  <sheetData>
    <row r="1" spans="1:11" x14ac:dyDescent="0.2">
      <c r="A1" s="5">
        <f ca="1">TODAY()+277</f>
        <v>44832</v>
      </c>
      <c r="B1" s="5">
        <f ca="1">TODAY()+277</f>
        <v>44832</v>
      </c>
      <c r="C1" s="5">
        <f ca="1">TODAY()+-51</f>
        <v>44504</v>
      </c>
      <c r="E1" s="5">
        <f ca="1">TODAY()+277</f>
        <v>44832</v>
      </c>
      <c r="F1" s="5">
        <f ca="1">TODAY()+277</f>
        <v>44832</v>
      </c>
      <c r="G1" s="5">
        <f ca="1">TODAY()+-51</f>
        <v>44504</v>
      </c>
      <c r="I1" s="5">
        <f ca="1">TODAY()+277</f>
        <v>44832</v>
      </c>
      <c r="J1" s="5">
        <f ca="1">TODAY()+277</f>
        <v>44832</v>
      </c>
      <c r="K1" s="5">
        <f ca="1">TODAY()+-51</f>
        <v>44504</v>
      </c>
    </row>
    <row r="2" spans="1:11" x14ac:dyDescent="0.2">
      <c r="A2" s="5">
        <f ca="1">TODAY()+274</f>
        <v>44829</v>
      </c>
      <c r="B2" s="5">
        <f ca="1">TODAY()+45</f>
        <v>44600</v>
      </c>
      <c r="C2" s="5">
        <f ca="1">TODAY()+-211</f>
        <v>44344</v>
      </c>
      <c r="E2" s="5">
        <f ca="1">TODAY()+274</f>
        <v>44829</v>
      </c>
      <c r="F2" s="5">
        <f ca="1">TODAY()+45</f>
        <v>44600</v>
      </c>
      <c r="G2" s="5">
        <f ca="1">TODAY()+-211</f>
        <v>44344</v>
      </c>
      <c r="I2" s="5">
        <f ca="1">TODAY()+274</f>
        <v>44829</v>
      </c>
      <c r="J2" s="5">
        <f ca="1">TODAY()+45</f>
        <v>44600</v>
      </c>
      <c r="K2" s="5">
        <f ca="1">TODAY()+-211</f>
        <v>44344</v>
      </c>
    </row>
    <row r="3" spans="1:11" x14ac:dyDescent="0.2">
      <c r="A3" s="5">
        <f ca="1">TODAY()+-391</f>
        <v>44164</v>
      </c>
      <c r="B3" s="5">
        <f ca="1">TODAY()+-425</f>
        <v>44130</v>
      </c>
      <c r="C3" s="5">
        <f ca="1">TODAY()+479</f>
        <v>45034</v>
      </c>
      <c r="E3" s="5">
        <f ca="1">TODAY()+-391</f>
        <v>44164</v>
      </c>
      <c r="F3" s="5">
        <f ca="1">TODAY()+-425</f>
        <v>44130</v>
      </c>
      <c r="G3" s="5">
        <f ca="1">TODAY()+479</f>
        <v>45034</v>
      </c>
      <c r="I3" s="5">
        <f ca="1">TODAY()+-391</f>
        <v>44164</v>
      </c>
      <c r="J3" s="5">
        <f ca="1">TODAY()+-425</f>
        <v>44130</v>
      </c>
      <c r="K3" s="5">
        <f ca="1">TODAY()+479</f>
        <v>45034</v>
      </c>
    </row>
    <row r="4" spans="1:11" x14ac:dyDescent="0.2">
      <c r="A4" s="5">
        <f ca="1">TODAY()+-400</f>
        <v>44155</v>
      </c>
      <c r="B4" s="5">
        <f ca="1">TODAY()+-259</f>
        <v>44296</v>
      </c>
      <c r="C4" s="5">
        <f ca="1">TODAY()+310</f>
        <v>44865</v>
      </c>
      <c r="E4" s="5">
        <f ca="1">TODAY()+-400</f>
        <v>44155</v>
      </c>
      <c r="F4" s="5">
        <f ca="1">TODAY()+-259</f>
        <v>44296</v>
      </c>
      <c r="G4" s="5">
        <f ca="1">TODAY()+310</f>
        <v>44865</v>
      </c>
      <c r="I4" s="5">
        <f ca="1">TODAY()+-400</f>
        <v>44155</v>
      </c>
      <c r="J4" s="5">
        <f ca="1">TODAY()+-259</f>
        <v>44296</v>
      </c>
      <c r="K4" s="5">
        <f ca="1">TODAY()+310</f>
        <v>44865</v>
      </c>
    </row>
    <row r="5" spans="1:11" x14ac:dyDescent="0.2">
      <c r="A5" s="5">
        <f ca="1">TODAY()+170</f>
        <v>44725</v>
      </c>
      <c r="B5" s="5">
        <f ca="1">TODAY()+-36</f>
        <v>44519</v>
      </c>
      <c r="C5" s="5">
        <f ca="1">TODAY()+-193</f>
        <v>44362</v>
      </c>
      <c r="E5" s="5">
        <f ca="1">TODAY()+170</f>
        <v>44725</v>
      </c>
      <c r="F5" s="5">
        <f ca="1">TODAY()+-36</f>
        <v>44519</v>
      </c>
      <c r="G5" s="5">
        <f ca="1">TODAY()+-193</f>
        <v>44362</v>
      </c>
      <c r="I5" s="5">
        <f ca="1">TODAY()+170</f>
        <v>44725</v>
      </c>
      <c r="J5" s="5">
        <f ca="1">TODAY()+-36</f>
        <v>44519</v>
      </c>
      <c r="K5" s="5">
        <f ca="1">TODAY()+-193</f>
        <v>44362</v>
      </c>
    </row>
    <row r="6" spans="1:11" x14ac:dyDescent="0.2">
      <c r="A6" s="5">
        <f ca="1">TODAY()+-142</f>
        <v>44413</v>
      </c>
      <c r="B6" s="5">
        <f ca="1">TODAY()+364</f>
        <v>44919</v>
      </c>
      <c r="C6" s="5">
        <f ca="1">TODAY()+-456</f>
        <v>44099</v>
      </c>
      <c r="E6" s="5">
        <f ca="1">TODAY()+-142</f>
        <v>44413</v>
      </c>
      <c r="F6" s="5">
        <f ca="1">TODAY()+364</f>
        <v>44919</v>
      </c>
      <c r="G6" s="5">
        <f ca="1">TODAY()+-456</f>
        <v>44099</v>
      </c>
      <c r="I6" s="5">
        <f ca="1">TODAY()+-142</f>
        <v>44413</v>
      </c>
      <c r="J6" s="5">
        <f ca="1">TODAY()+364</f>
        <v>44919</v>
      </c>
      <c r="K6" s="5">
        <f ca="1">TODAY()+-456</f>
        <v>44099</v>
      </c>
    </row>
    <row r="7" spans="1:11" x14ac:dyDescent="0.2">
      <c r="A7" s="5">
        <f ca="1">TODAY()+496</f>
        <v>45051</v>
      </c>
      <c r="B7" s="5">
        <f ca="1">TODAY()+11</f>
        <v>44566</v>
      </c>
      <c r="C7" s="5">
        <f ca="1">TODAY()+-128</f>
        <v>44427</v>
      </c>
      <c r="E7" s="5">
        <f ca="1">TODAY()+496</f>
        <v>45051</v>
      </c>
      <c r="F7" s="5">
        <f ca="1">TODAY()+11</f>
        <v>44566</v>
      </c>
      <c r="G7" s="5">
        <f ca="1">TODAY()+-128</f>
        <v>44427</v>
      </c>
      <c r="I7" s="5">
        <f ca="1">TODAY()+496</f>
        <v>45051</v>
      </c>
      <c r="J7" s="5">
        <f ca="1">TODAY()+11</f>
        <v>44566</v>
      </c>
      <c r="K7" s="5">
        <f ca="1">TODAY()+-128</f>
        <v>44427</v>
      </c>
    </row>
    <row r="8" spans="1:11" x14ac:dyDescent="0.2">
      <c r="A8" s="5">
        <f ca="1">TODAY()+234</f>
        <v>44789</v>
      </c>
      <c r="B8" s="5">
        <f ca="1">TODAY()+432</f>
        <v>44987</v>
      </c>
      <c r="C8" s="5">
        <f ca="1">TODAY()+250</f>
        <v>44805</v>
      </c>
      <c r="E8" s="5">
        <f ca="1">TODAY()+234</f>
        <v>44789</v>
      </c>
      <c r="F8" s="5">
        <f ca="1">TODAY()+432</f>
        <v>44987</v>
      </c>
      <c r="G8" s="5">
        <f ca="1">TODAY()+250</f>
        <v>44805</v>
      </c>
      <c r="I8" s="5">
        <f ca="1">TODAY()+234</f>
        <v>44789</v>
      </c>
      <c r="J8" s="5">
        <f ca="1">TODAY()+432</f>
        <v>44987</v>
      </c>
      <c r="K8" s="5">
        <f ca="1">TODAY()+250</f>
        <v>44805</v>
      </c>
    </row>
    <row r="9" spans="1:11" x14ac:dyDescent="0.2">
      <c r="A9" s="5">
        <f ca="1">TODAY()+-194</f>
        <v>44361</v>
      </c>
      <c r="B9" s="5">
        <f ca="1">TODAY()+-176</f>
        <v>44379</v>
      </c>
      <c r="C9" s="5">
        <f ca="1">TODAY()+484</f>
        <v>45039</v>
      </c>
      <c r="E9" s="5">
        <f ca="1">TODAY()+-194</f>
        <v>44361</v>
      </c>
      <c r="F9" s="5">
        <f ca="1">TODAY()+-176</f>
        <v>44379</v>
      </c>
      <c r="G9" s="5">
        <f ca="1">TODAY()+484</f>
        <v>45039</v>
      </c>
      <c r="I9" s="5">
        <f ca="1">TODAY()+-194</f>
        <v>44361</v>
      </c>
      <c r="J9" s="5">
        <f ca="1">TODAY()+-176</f>
        <v>44379</v>
      </c>
      <c r="K9" s="5">
        <f ca="1">TODAY()+484</f>
        <v>45039</v>
      </c>
    </row>
    <row r="18" spans="8:8" x14ac:dyDescent="0.2">
      <c r="H18" s="4"/>
    </row>
    <row r="19" spans="8:8" x14ac:dyDescent="0.2">
      <c r="H19" s="4"/>
    </row>
  </sheetData>
  <conditionalFormatting sqref="E1:G9">
    <cfRule type="expression" dxfId="8" priority="3">
      <formula>YEAR(E1)=YEAR(TODAY())</formula>
    </cfRule>
  </conditionalFormatting>
  <conditionalFormatting sqref="A1:C9">
    <cfRule type="expression" dxfId="7" priority="2">
      <formula>YEAR(A1)=YEAR(TODAY())-1</formula>
    </cfRule>
  </conditionalFormatting>
  <conditionalFormatting sqref="I1:K9">
    <cfRule type="expression" dxfId="6" priority="1">
      <formula>YEAR(I1)=YEAR(TODAY())+1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14</vt:i4>
      </vt:variant>
    </vt:vector>
  </HeadingPairs>
  <TitlesOfParts>
    <vt:vector size="14" baseType="lpstr">
      <vt:lpstr>összehasonlítás a kif.ben</vt:lpstr>
      <vt:lpstr>múlt, ma, jövő</vt:lpstr>
      <vt:lpstr>előző, következő tíz nap</vt:lpstr>
      <vt:lpstr>tegnap, ma, holnap</vt:lpstr>
      <vt:lpstr>hetek</vt:lpstr>
      <vt:lpstr>hónapok</vt:lpstr>
      <vt:lpstr>negyedévek</vt:lpstr>
      <vt:lpstr>félévek</vt:lpstr>
      <vt:lpstr>évek</vt:lpstr>
      <vt:lpstr>középértékes v. elemzés</vt:lpstr>
      <vt:lpstr>göngyölített összeg</vt:lpstr>
      <vt:lpstr>beépített ismétlődő</vt:lpstr>
      <vt:lpstr>mindenből egyet</vt:lpstr>
      <vt:lpstr>csak a másolatok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Lúdas Mátyás</dc:creator>
  <cp:lastModifiedBy>Lúdas Mátyás</cp:lastModifiedBy>
  <dcterms:created xsi:type="dcterms:W3CDTF">2021-11-25T06:03:52Z</dcterms:created>
  <dcterms:modified xsi:type="dcterms:W3CDTF">2021-12-25T09:35:57Z</dcterms:modified>
</cp:coreProperties>
</file>