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66925"/>
  <xr:revisionPtr revIDLastSave="0" documentId="13_ncr:1_{5883890E-B10E-4E69-9D3D-ABBD201A5375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tanulmányi verseny" sheetId="1" r:id="rId1"/>
    <sheet name="fizetések" sheetId="2" r:id="rId2"/>
    <sheet name="csoportosítás" sheetId="3" r:id="rId3"/>
  </sheets>
  <definedNames>
    <definedName name="_xlnm._FilterDatabase" localSheetId="1" hidden="1">fizetések!$A$1:$D$93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8" i="2" l="1"/>
  <c r="A21" i="2"/>
  <c r="A2" i="2"/>
  <c r="A47" i="2"/>
  <c r="A71" i="2"/>
  <c r="A10" i="2"/>
  <c r="A75" i="2"/>
  <c r="A89" i="2"/>
  <c r="A26" i="2"/>
  <c r="A49" i="2"/>
  <c r="A32" i="2"/>
  <c r="A64" i="2"/>
  <c r="A56" i="2"/>
  <c r="A65" i="2"/>
  <c r="A87" i="2"/>
  <c r="A53" i="2"/>
  <c r="A6" i="2"/>
  <c r="A92" i="2"/>
  <c r="A57" i="2"/>
  <c r="A55" i="2"/>
  <c r="A51" i="2"/>
  <c r="A3" i="2"/>
  <c r="A8" i="2"/>
  <c r="A24" i="2"/>
  <c r="A22" i="2"/>
  <c r="A45" i="2"/>
  <c r="A66" i="2"/>
  <c r="A12" i="2"/>
  <c r="A39" i="2"/>
  <c r="A36" i="2"/>
  <c r="A15" i="2"/>
  <c r="A18" i="2"/>
  <c r="A37" i="2"/>
  <c r="A67" i="2"/>
  <c r="A44" i="2"/>
  <c r="A81" i="2"/>
  <c r="A73" i="2"/>
  <c r="A61" i="2"/>
  <c r="A93" i="2"/>
  <c r="A27" i="2"/>
  <c r="A52" i="2"/>
  <c r="A5" i="2"/>
  <c r="A14" i="2"/>
  <c r="A43" i="2"/>
  <c r="A85" i="2"/>
  <c r="A17" i="2"/>
  <c r="A42" i="2"/>
  <c r="A91" i="2"/>
  <c r="A72" i="2"/>
  <c r="A31" i="2"/>
  <c r="A35" i="2"/>
  <c r="A29" i="2"/>
  <c r="A82" i="2"/>
  <c r="A63" i="2"/>
  <c r="A46" i="2"/>
  <c r="A28" i="2"/>
  <c r="A9" i="2"/>
  <c r="A68" i="2"/>
  <c r="A88" i="2"/>
  <c r="A11" i="2"/>
  <c r="A38" i="2"/>
  <c r="A40" i="2"/>
  <c r="A60" i="2"/>
  <c r="A19" i="2"/>
  <c r="A84" i="2"/>
  <c r="A20" i="2"/>
  <c r="A33" i="2"/>
  <c r="A77" i="2"/>
  <c r="A80" i="2"/>
  <c r="A86" i="2"/>
  <c r="A70" i="2"/>
  <c r="A76" i="2"/>
  <c r="A23" i="2"/>
  <c r="A58" i="2"/>
  <c r="A25" i="2"/>
  <c r="A7" i="2"/>
  <c r="A78" i="2"/>
  <c r="A59" i="2"/>
  <c r="A90" i="2"/>
  <c r="A74" i="2"/>
  <c r="A79" i="2"/>
  <c r="A34" i="2"/>
  <c r="A50" i="2"/>
  <c r="A69" i="2"/>
  <c r="A4" i="2"/>
  <c r="A13" i="2"/>
  <c r="A83" i="2"/>
  <c r="A41" i="2"/>
  <c r="A54" i="2"/>
  <c r="A62" i="2"/>
  <c r="A30" i="2"/>
  <c r="A16" i="2"/>
</calcChain>
</file>

<file path=xl/sharedStrings.xml><?xml version="1.0" encoding="utf-8"?>
<sst xmlns="http://schemas.openxmlformats.org/spreadsheetml/2006/main" count="1320" uniqueCount="732">
  <si>
    <t>Pap Judit</t>
  </si>
  <si>
    <t>Kemény Márta</t>
  </si>
  <si>
    <t>Mohos Antal</t>
  </si>
  <si>
    <t>Sziráki Teréz</t>
  </si>
  <si>
    <t>Maróti Taksony</t>
  </si>
  <si>
    <t>Somogyvári Bence</t>
  </si>
  <si>
    <t>Ötvös Borbála</t>
  </si>
  <si>
    <t>Gyulai Vendel</t>
  </si>
  <si>
    <t>Arató Ferenc</t>
  </si>
  <si>
    <t>Lévai Zita</t>
  </si>
  <si>
    <t>Vajda Oszkár</t>
  </si>
  <si>
    <t>Répási Róbert</t>
  </si>
  <si>
    <t>Bognár Galina</t>
  </si>
  <si>
    <t>Zágon Borbála</t>
  </si>
  <si>
    <t>Jurányi Lőrinc</t>
  </si>
  <si>
    <t>Berényi Hédi</t>
  </si>
  <si>
    <t>Szentgyörgyi Matild</t>
  </si>
  <si>
    <t>Selényi Hunor</t>
  </si>
  <si>
    <t>Révész Béla</t>
  </si>
  <si>
    <t>Kenyeres Edina</t>
  </si>
  <si>
    <t>Takács Ilona</t>
  </si>
  <si>
    <t>Ladányi Terézia</t>
  </si>
  <si>
    <t>Kékesi Barna</t>
  </si>
  <si>
    <t>Kontra Liliána</t>
  </si>
  <si>
    <t>Kalocsai Bertalan</t>
  </si>
  <si>
    <t>Hamza Izolda</t>
  </si>
  <si>
    <t>Szente Bálint</t>
  </si>
  <si>
    <t>Kútvölgyi Petra</t>
  </si>
  <si>
    <t>Süle Levente</t>
  </si>
  <si>
    <t>Gáti Ilona</t>
  </si>
  <si>
    <t>Lovász Zsuzsanna</t>
  </si>
  <si>
    <t>Orosz Tímea</t>
  </si>
  <si>
    <t>Lakatos Pálma</t>
  </si>
  <si>
    <t>Lakatos Roland</t>
  </si>
  <si>
    <t>Szerencsés Szabolcs</t>
  </si>
  <si>
    <t>Galambos Barbara</t>
  </si>
  <si>
    <t>Szász Tekla</t>
  </si>
  <si>
    <t>Dóka Galina</t>
  </si>
  <si>
    <t>Várszegi Ákos</t>
  </si>
  <si>
    <t>Jankovics Huba</t>
  </si>
  <si>
    <t>Cigány Angéla</t>
  </si>
  <si>
    <t>Dózsa Özséb</t>
  </si>
  <si>
    <t>Petrás Dezső</t>
  </si>
  <si>
    <t>Csiszár Rozália</t>
  </si>
  <si>
    <t>Szepesi Tihamér</t>
  </si>
  <si>
    <t>Vitéz Dénes</t>
  </si>
  <si>
    <t>Pataki Lóránd</t>
  </si>
  <si>
    <t>Baranyai Ilka</t>
  </si>
  <si>
    <t>Enyedi Zsuzsanna</t>
  </si>
  <si>
    <t>Körmendi Csanád</t>
  </si>
  <si>
    <t>Koncz Krisztina</t>
  </si>
  <si>
    <t>Mikó Éva</t>
  </si>
  <si>
    <t>Hamar Vilmos</t>
  </si>
  <si>
    <t>Gönci Felícia</t>
  </si>
  <si>
    <t>Dobos Salamon</t>
  </si>
  <si>
    <t>Jámbor Brigitta</t>
  </si>
  <si>
    <t>Molnár Salamon</t>
  </si>
  <si>
    <t>Szemes Viktória</t>
  </si>
  <si>
    <t>Rádi Sára</t>
  </si>
  <si>
    <t>Földes Zsolt</t>
  </si>
  <si>
    <t>Dózsa Borisz</t>
  </si>
  <si>
    <t>Fényes Gál</t>
  </si>
  <si>
    <t>Sas Menyhért</t>
  </si>
  <si>
    <t>Szeberényi Árpád</t>
  </si>
  <si>
    <t>Fellegi Olga</t>
  </si>
  <si>
    <t>Szente Ervin</t>
  </si>
  <si>
    <t>Burján Gyula</t>
  </si>
  <si>
    <t>Perlaki Kornél</t>
  </si>
  <si>
    <t>Pósa Irma</t>
  </si>
  <si>
    <t>Gond Erzsébet</t>
  </si>
  <si>
    <t>Porkoláb Ágoston</t>
  </si>
  <si>
    <t>Szente Kázmér</t>
  </si>
  <si>
    <t>Ujvári Olimpia</t>
  </si>
  <si>
    <t>Csányi Malvin</t>
  </si>
  <si>
    <t>Gyarmati Mária</t>
  </si>
  <si>
    <t>Palágyi Zsóka</t>
  </si>
  <si>
    <t>Fejes Bernát</t>
  </si>
  <si>
    <t>Harmat Klára</t>
  </si>
  <si>
    <t>Vitéz Ambrus</t>
  </si>
  <si>
    <t>Serföző Gizella</t>
  </si>
  <si>
    <t>Gémes Soma</t>
  </si>
  <si>
    <t>Zágon Lukács</t>
  </si>
  <si>
    <t>Sziva Hajna</t>
  </si>
  <si>
    <t>Füstös Ede</t>
  </si>
  <si>
    <t>Róka Elza</t>
  </si>
  <si>
    <t>Sárvári Edvin</t>
  </si>
  <si>
    <t>Váraljai Antal</t>
  </si>
  <si>
    <t>Bodó Vilmos</t>
  </si>
  <si>
    <t>Deák Paulina</t>
  </si>
  <si>
    <t>Szoboszlai Enikő</t>
  </si>
  <si>
    <t>Matos Ilka</t>
  </si>
  <si>
    <t>Ócsai Beáta</t>
  </si>
  <si>
    <t>Vitéz Boglárka</t>
  </si>
  <si>
    <t>Német Salamon</t>
  </si>
  <si>
    <t>Kende Tamás</t>
  </si>
  <si>
    <t>Angyal Debóra</t>
  </si>
  <si>
    <t>Raffai Felícia</t>
  </si>
  <si>
    <t>Galla Vanda</t>
  </si>
  <si>
    <t>Iványi Gergő</t>
  </si>
  <si>
    <t>Székely Tamara</t>
  </si>
  <si>
    <t>Pajor Vendel</t>
  </si>
  <si>
    <t>Sütő Lóránd</t>
  </si>
  <si>
    <t>Szekeres Donát</t>
  </si>
  <si>
    <t>Barta Teréz</t>
  </si>
  <si>
    <t>Szántai Annabella</t>
  </si>
  <si>
    <t>Sziráki Kriszta</t>
  </si>
  <si>
    <t>Pollák Izsó</t>
  </si>
  <si>
    <t>Boros Tivadar</t>
  </si>
  <si>
    <t>Csergő János</t>
  </si>
  <si>
    <t>Pandúr Mihály</t>
  </si>
  <si>
    <t>Dóka Paula</t>
  </si>
  <si>
    <t>Béres Olga</t>
  </si>
  <si>
    <t>Forrai Gergely</t>
  </si>
  <si>
    <t>Petényi Izsó</t>
  </si>
  <si>
    <t>Jankovics Csanád</t>
  </si>
  <si>
    <t>Huszák Adrienn</t>
  </si>
  <si>
    <t>Rényi Pálma</t>
  </si>
  <si>
    <t>Székely Hugó</t>
  </si>
  <si>
    <t>Réti Tamara</t>
  </si>
  <si>
    <t>Bakos Mónika</t>
  </si>
  <si>
    <t>Perlaki Debóra</t>
  </si>
  <si>
    <t>Koltai Bálint</t>
  </si>
  <si>
    <t>Győri István</t>
  </si>
  <si>
    <t>Szász Ibolya</t>
  </si>
  <si>
    <t>Lugosi Dénes</t>
  </si>
  <si>
    <t>Csonka Barnabás</t>
  </si>
  <si>
    <t>Parti Gertrúd</t>
  </si>
  <si>
    <t>Hajdú Simon</t>
  </si>
  <si>
    <t>Zsoldos Arika</t>
  </si>
  <si>
    <t>Rónai Taksony</t>
  </si>
  <si>
    <t>Szabados Imre</t>
  </si>
  <si>
    <t>Pék Márkus</t>
  </si>
  <si>
    <t>Földes Albert</t>
  </si>
  <si>
    <t>Kondor Borisz</t>
  </si>
  <si>
    <t>Szántai Benő</t>
  </si>
  <si>
    <t>Szőke Erika</t>
  </si>
  <si>
    <t>Szarka Ivó</t>
  </si>
  <si>
    <t>Lakatos Márk</t>
  </si>
  <si>
    <t>Halmai Szervác</t>
  </si>
  <si>
    <t>Perlaki Endre</t>
  </si>
  <si>
    <t>Tomcsik Bálint</t>
  </si>
  <si>
    <t>Országh Ödön</t>
  </si>
  <si>
    <t>Aradi Zsolt</t>
  </si>
  <si>
    <t>Gazdag Farkas</t>
  </si>
  <si>
    <t>Somfai Tímea</t>
  </si>
  <si>
    <t>Megyeri Lili</t>
  </si>
  <si>
    <t>Horváth Benő</t>
  </si>
  <si>
    <t>Pécsi Margit</t>
  </si>
  <si>
    <t>Huber Tivadar</t>
  </si>
  <si>
    <t>Sasvári Ágota</t>
  </si>
  <si>
    <t>Csernus Arany</t>
  </si>
  <si>
    <t>Gerő Vencel</t>
  </si>
  <si>
    <t>Serföző Fülöp</t>
  </si>
  <si>
    <t>Frank Stefánia</t>
  </si>
  <si>
    <t>Pallagi Csilla</t>
  </si>
  <si>
    <t>Faludi Dániel</t>
  </si>
  <si>
    <t>Körmendi Vanda</t>
  </si>
  <si>
    <t>Garamvölgyi Szilveszter</t>
  </si>
  <si>
    <t>Martos Medárd</t>
  </si>
  <si>
    <t>Makra Vince</t>
  </si>
  <si>
    <t>Hamar Ambrus</t>
  </si>
  <si>
    <t>Kertes Zsombor</t>
  </si>
  <si>
    <t>Méhes Gizella</t>
  </si>
  <si>
    <t>Barta Hedvig</t>
  </si>
  <si>
    <t>Mohos Levente</t>
  </si>
  <si>
    <t>Ocskó Pál</t>
  </si>
  <si>
    <t>Szente Kolos</t>
  </si>
  <si>
    <t>Rédei Szilveszter</t>
  </si>
  <si>
    <t>Mikó Melinda</t>
  </si>
  <si>
    <t>Megyeri Erzsébet</t>
  </si>
  <si>
    <t>Bodrogi Szabrina</t>
  </si>
  <si>
    <t>Ötvös Benedek</t>
  </si>
  <si>
    <t>Rényi Domonkos</t>
  </si>
  <si>
    <t>Horváth Sándor</t>
  </si>
  <si>
    <t>Somfai Tivadar</t>
  </si>
  <si>
    <t>Angyal Antónia</t>
  </si>
  <si>
    <t>Soltész Hajnalka</t>
  </si>
  <si>
    <t>Pomázi Márk</t>
  </si>
  <si>
    <t>Béres Kármen</t>
  </si>
  <si>
    <t>Makra Jenő</t>
  </si>
  <si>
    <t>Goda Evelin</t>
  </si>
  <si>
    <t>Mérei Jakab</t>
  </si>
  <si>
    <t>Ocskó Gertrúd</t>
  </si>
  <si>
    <t>Kalocsai Vince</t>
  </si>
  <si>
    <t>Szántai Ildikó</t>
  </si>
  <si>
    <t>Kőműves Örs</t>
  </si>
  <si>
    <t>Fazekas Fábián</t>
  </si>
  <si>
    <t>Kollár Herman</t>
  </si>
  <si>
    <t>Mező Szeréna</t>
  </si>
  <si>
    <t>Korda Zsigmond</t>
  </si>
  <si>
    <t>Müller Ervin</t>
  </si>
  <si>
    <t>Galla Mózes</t>
  </si>
  <si>
    <t>Patkós Edvin</t>
  </si>
  <si>
    <t>Fehér Mihály</t>
  </si>
  <si>
    <t>Béres Franciska</t>
  </si>
  <si>
    <t>Tárnok Kinga</t>
  </si>
  <si>
    <t>Köves Debóra</t>
  </si>
  <si>
    <t>Nyéki Emese</t>
  </si>
  <si>
    <t>Nyéki Simon</t>
  </si>
  <si>
    <t>Bán Ágota</t>
  </si>
  <si>
    <t>Ráth Tivadar</t>
  </si>
  <si>
    <t>Szendrő Ábel</t>
  </si>
  <si>
    <t>Pénzes Szilveszter</t>
  </si>
  <si>
    <t>Földvári Vilmos</t>
  </si>
  <si>
    <t>Gazdag Máté</t>
  </si>
  <si>
    <t>Mohácsi Bence</t>
  </si>
  <si>
    <t>Szappanos Elek</t>
  </si>
  <si>
    <t>Tárnok Berta</t>
  </si>
  <si>
    <t>Patkós Gerda</t>
  </si>
  <si>
    <t>Karikás Viktória</t>
  </si>
  <si>
    <t>Szoboszlai Viola</t>
  </si>
  <si>
    <t>Hamza Zsuzsanna</t>
  </si>
  <si>
    <t>Kerekes Csongor</t>
  </si>
  <si>
    <t>Piller Ferenc</t>
  </si>
  <si>
    <t>Pete Jeromos</t>
  </si>
  <si>
    <t>Sallai Norbert</t>
  </si>
  <si>
    <t>Dorogi Mihály</t>
  </si>
  <si>
    <t>Lánczi Vince</t>
  </si>
  <si>
    <t>Egervári Kolos</t>
  </si>
  <si>
    <t>Kenyeres Barna</t>
  </si>
  <si>
    <t>Répási Hédi</t>
  </si>
  <si>
    <t>Tomcsik Hajna</t>
  </si>
  <si>
    <t>Dévényi Elza</t>
  </si>
  <si>
    <t>Erdei László</t>
  </si>
  <si>
    <t>Roboz Lukács</t>
  </si>
  <si>
    <t>Somlai Olga</t>
  </si>
  <si>
    <t>Zeke Hunor</t>
  </si>
  <si>
    <t>Ocskó Csaba</t>
  </si>
  <si>
    <t>Bartos Hajna</t>
  </si>
  <si>
    <t>Barta Ambrus</t>
  </si>
  <si>
    <t>Hamza Boglár</t>
  </si>
  <si>
    <t>Szerencsés Emma</t>
  </si>
  <si>
    <t>Vass Alíz</t>
  </si>
  <si>
    <t>Piller Dorottya</t>
  </si>
  <si>
    <t>Kopácsi Linda</t>
  </si>
  <si>
    <t>Méhes Marietta</t>
  </si>
  <si>
    <t>Polyák Gizella</t>
  </si>
  <si>
    <t>Katona Boglár</t>
  </si>
  <si>
    <t>Dévényi Domonkos</t>
  </si>
  <si>
    <t>Unger Gáspár</t>
  </si>
  <si>
    <t>Holló Olimpia</t>
  </si>
  <si>
    <t>Munkácsi Cecilia</t>
  </si>
  <si>
    <t>Dudás Vencel</t>
  </si>
  <si>
    <t>Serföző Dominika</t>
  </si>
  <si>
    <t>Hetényi Paula</t>
  </si>
  <si>
    <t>Keresztes Franciska</t>
  </si>
  <si>
    <t>Kútvölgyi Taksony</t>
  </si>
  <si>
    <t>Dózsa Gergő</t>
  </si>
  <si>
    <t>Vadász Dávid</t>
  </si>
  <si>
    <t>Kenyeres Benedek</t>
  </si>
  <si>
    <t>Szatmári Győző</t>
  </si>
  <si>
    <t>Orosz Lukács</t>
  </si>
  <si>
    <t>Ujvári Beatrix</t>
  </si>
  <si>
    <t>Csóka Imola</t>
  </si>
  <si>
    <t>Stadler Ede</t>
  </si>
  <si>
    <t>Szemes Nelli</t>
  </si>
  <si>
    <t>Korpás Szabina</t>
  </si>
  <si>
    <t>Zeke Julianna</t>
  </si>
  <si>
    <t>Szabó Antal</t>
  </si>
  <si>
    <t>Pozsgai Lénárd</t>
  </si>
  <si>
    <t>Szőnyi Aurél</t>
  </si>
  <si>
    <t>Raffai Szaniszló</t>
  </si>
  <si>
    <t>Berényi Emma</t>
  </si>
  <si>
    <t>Sallai Bonifác</t>
  </si>
  <si>
    <t>Liptai Özséb</t>
  </si>
  <si>
    <t>Bolgár Fülöp</t>
  </si>
  <si>
    <t>Füstös Annamária</t>
  </si>
  <si>
    <t>Szerdahelyi Vencel</t>
  </si>
  <si>
    <t>Koltai Amália</t>
  </si>
  <si>
    <t>Kecskés Donát</t>
  </si>
  <si>
    <t>Keszthelyi Szeréna</t>
  </si>
  <si>
    <t>Lapos Emilia</t>
  </si>
  <si>
    <t>Kőszegi Roland</t>
  </si>
  <si>
    <t>Ormai Zsófia</t>
  </si>
  <si>
    <t>Harsányi Amanda</t>
  </si>
  <si>
    <t>Kalocsai Boldizsár</t>
  </si>
  <si>
    <t>Arató Dénes</t>
  </si>
  <si>
    <t>Dombi Zoltán</t>
  </si>
  <si>
    <t>Padányi Felícia</t>
  </si>
  <si>
    <t>Dóka Marianna</t>
  </si>
  <si>
    <t>Pécsi Kriszta</t>
  </si>
  <si>
    <t>Dombi Jolán</t>
  </si>
  <si>
    <t>Petrányi Dénes</t>
  </si>
  <si>
    <t>Szatmári Csaba</t>
  </si>
  <si>
    <t>Hamar Heléna</t>
  </si>
  <si>
    <t>Székács Győző</t>
  </si>
  <si>
    <t>Debreceni Veronika</t>
  </si>
  <si>
    <t>Petrovics Richárd</t>
  </si>
  <si>
    <t>Gyurkovics Frigyes</t>
  </si>
  <si>
    <t>Poór Vince</t>
  </si>
  <si>
    <t>Mikó Csenge</t>
  </si>
  <si>
    <t>Tomcsik Fanni</t>
  </si>
  <si>
    <t>Puskás Bendegúz</t>
  </si>
  <si>
    <t>Kútvölgyi Borisz</t>
  </si>
  <si>
    <t>Füleki Katinka</t>
  </si>
  <si>
    <t>Ács Szabolcs</t>
  </si>
  <si>
    <t>Lapos Elza</t>
  </si>
  <si>
    <t>Rajnai András</t>
  </si>
  <si>
    <t>Somlai Gyöngyvér</t>
  </si>
  <si>
    <t>Pete Szidónia</t>
  </si>
  <si>
    <t>Kárpáti Pongrác</t>
  </si>
  <si>
    <t>Kalmár László</t>
  </si>
  <si>
    <t>Bognár Magdolna</t>
  </si>
  <si>
    <t>Virág Jakab</t>
  </si>
  <si>
    <t>Rákosi Viktor</t>
  </si>
  <si>
    <t>Heller Gábor</t>
  </si>
  <si>
    <t>Császár László</t>
  </si>
  <si>
    <t>Surányi Vajk</t>
  </si>
  <si>
    <t>Asztalos Réka</t>
  </si>
  <si>
    <t>Pesti Virág</t>
  </si>
  <si>
    <t>Debreceni Jeromos</t>
  </si>
  <si>
    <t>Kulcsár Szabina</t>
  </si>
  <si>
    <t>Sulyok Nóra</t>
  </si>
  <si>
    <t>Bíró Anita</t>
  </si>
  <si>
    <t>Gerencsér Szidónia</t>
  </si>
  <si>
    <t>Vári Vendel</t>
  </si>
  <si>
    <t>Berényi Bertalan</t>
  </si>
  <si>
    <t>Ujvári Menyhért</t>
  </si>
  <si>
    <t>Abonyi Edgár</t>
  </si>
  <si>
    <t>Keleti Ádám</t>
  </si>
  <si>
    <t>Kútvölgyi Edit</t>
  </si>
  <si>
    <t>Szép Vince</t>
  </si>
  <si>
    <t>Sárközi István</t>
  </si>
  <si>
    <t>Lázár Alíz</t>
  </si>
  <si>
    <t>Mohos Ede</t>
  </si>
  <si>
    <t>Szántai Titusz</t>
  </si>
  <si>
    <t>Ravasz Kármen</t>
  </si>
  <si>
    <t>Szarka Csanád</t>
  </si>
  <si>
    <t>Molnár Evelin</t>
  </si>
  <si>
    <t>Pap Hédi</t>
  </si>
  <si>
    <t>Jancsó Dávid</t>
  </si>
  <si>
    <t>Szatmári Elvira</t>
  </si>
  <si>
    <t>Matos Lóránt</t>
  </si>
  <si>
    <t>Bodó Stefánia</t>
  </si>
  <si>
    <t>Katona Kornélia</t>
  </si>
  <si>
    <t>Kenyeres Ádám</t>
  </si>
  <si>
    <t>Paál Enikő</t>
  </si>
  <si>
    <t>Zala Pongrác</t>
  </si>
  <si>
    <t>Alföldi Sarolta</t>
  </si>
  <si>
    <t>Sóti Regina</t>
  </si>
  <si>
    <t>Solymos Emőke</t>
  </si>
  <si>
    <t>Sényi Dénes</t>
  </si>
  <si>
    <t>Pap Barna</t>
  </si>
  <si>
    <t>Szoboszlai Herman</t>
  </si>
  <si>
    <t>Kállai Vince</t>
  </si>
  <si>
    <t>Kövér Simon</t>
  </si>
  <si>
    <t>Szűcs Kornélia</t>
  </si>
  <si>
    <t>Sipos János</t>
  </si>
  <si>
    <t>Dóka Erik</t>
  </si>
  <si>
    <t>Ember Mózes</t>
  </si>
  <si>
    <t>Havas Alíz</t>
  </si>
  <si>
    <t>Országh Csaba</t>
  </si>
  <si>
    <t>Rácz Lídia</t>
  </si>
  <si>
    <t>Rényi Lenke</t>
  </si>
  <si>
    <t>Karsai Berta</t>
  </si>
  <si>
    <t>Radványi Jolán</t>
  </si>
  <si>
    <t>név</t>
  </si>
  <si>
    <t>osztály</t>
  </si>
  <si>
    <t>pontszám</t>
  </si>
  <si>
    <t>I.D</t>
  </si>
  <si>
    <t>II.A</t>
  </si>
  <si>
    <t>I.A</t>
  </si>
  <si>
    <t>II.C</t>
  </si>
  <si>
    <t>II.D</t>
  </si>
  <si>
    <t>I.C</t>
  </si>
  <si>
    <t>IV.D</t>
  </si>
  <si>
    <t>II.B</t>
  </si>
  <si>
    <t>III.A</t>
  </si>
  <si>
    <t>IV.B</t>
  </si>
  <si>
    <t>IV.C</t>
  </si>
  <si>
    <t>III.C</t>
  </si>
  <si>
    <t>I.B</t>
  </si>
  <si>
    <t>IV.A</t>
  </si>
  <si>
    <t>III.D</t>
  </si>
  <si>
    <t>III.B</t>
  </si>
  <si>
    <t>megelőzte</t>
  </si>
  <si>
    <t>Egy iskola minden évben tanulmányi eredményük</t>
  </si>
  <si>
    <t>alapján rangsorolja hallgatóit. A rangsort az értékelés</t>
  </si>
  <si>
    <t>során megszerzett pontszámok alapján állítják össze.</t>
  </si>
  <si>
    <t>Az E oszlopban adjuk meg: az adott hallgatót a</t>
  </si>
  <si>
    <t>diákok hány százaléka előzte meg a versenyben!</t>
  </si>
  <si>
    <t>Az értékelést úgy alakították ki, hogy azonos pont-</t>
  </si>
  <si>
    <t>számok ne jöhessenek létre.</t>
  </si>
  <si>
    <t>Balázs Éva</t>
  </si>
  <si>
    <t>Balogh Aladár</t>
  </si>
  <si>
    <t>Berkes Aladár</t>
  </si>
  <si>
    <t>Berkes Katalin</t>
  </si>
  <si>
    <t>Berkes Péter</t>
  </si>
  <si>
    <t>Bíró Aladár</t>
  </si>
  <si>
    <t>Bíró Béla</t>
  </si>
  <si>
    <t>Bíró Károly</t>
  </si>
  <si>
    <t>Bíró Orsolya</t>
  </si>
  <si>
    <t>Bíró Sándor</t>
  </si>
  <si>
    <t>Bíró Tamás</t>
  </si>
  <si>
    <t>Bokros Sándor</t>
  </si>
  <si>
    <t>Debreceni Péter</t>
  </si>
  <si>
    <t>Déry Emőke</t>
  </si>
  <si>
    <t>Déry Tamás</t>
  </si>
  <si>
    <t>Farkas Béla</t>
  </si>
  <si>
    <t>Farkas György</t>
  </si>
  <si>
    <t>Farkas István</t>
  </si>
  <si>
    <t>Farkas Sándor</t>
  </si>
  <si>
    <t>Fazekas Emőke</t>
  </si>
  <si>
    <t>Fazekas György</t>
  </si>
  <si>
    <t>Fazekas Vera</t>
  </si>
  <si>
    <t>Fazekas Zsuzsanna</t>
  </si>
  <si>
    <t>Görög Erzsébet</t>
  </si>
  <si>
    <t>Görög Katalin</t>
  </si>
  <si>
    <t>Görög Sándor</t>
  </si>
  <si>
    <t>Kálmán Béla</t>
  </si>
  <si>
    <t>Kálmán Péter</t>
  </si>
  <si>
    <t>Kálmán Tamás</t>
  </si>
  <si>
    <t>Kelemen István</t>
  </si>
  <si>
    <t>Kelemen Tamás</t>
  </si>
  <si>
    <t>Kelemen Tibor</t>
  </si>
  <si>
    <t>Kelemen Vilmos</t>
  </si>
  <si>
    <t>Kerekes Károly</t>
  </si>
  <si>
    <t>Kerekes Szilveszter</t>
  </si>
  <si>
    <t>Kis Aladár</t>
  </si>
  <si>
    <t>Kis Sándor</t>
  </si>
  <si>
    <t>Kovács Aladár</t>
  </si>
  <si>
    <t>Kovács Katalin</t>
  </si>
  <si>
    <t>Kövér Béla</t>
  </si>
  <si>
    <t>Kövér György</t>
  </si>
  <si>
    <t>Kövér Károly</t>
  </si>
  <si>
    <t>Kövér Katalin</t>
  </si>
  <si>
    <t>Kövér Nóra</t>
  </si>
  <si>
    <t>Kövér Szilveszter</t>
  </si>
  <si>
    <t>Kövér Vilmos</t>
  </si>
  <si>
    <t>Magyar Éva</t>
  </si>
  <si>
    <t>Magyar Jenő</t>
  </si>
  <si>
    <t>Molnár Éva</t>
  </si>
  <si>
    <t>Molnár István</t>
  </si>
  <si>
    <t>Molnár Tamás</t>
  </si>
  <si>
    <t>Nagy Emőke</t>
  </si>
  <si>
    <t>Nagy Erzsébet</t>
  </si>
  <si>
    <t>Nagy Éva</t>
  </si>
  <si>
    <t>Nagy Gergely</t>
  </si>
  <si>
    <t>Palotai Attila</t>
  </si>
  <si>
    <t>Palotai Judit</t>
  </si>
  <si>
    <t>Pap Attila</t>
  </si>
  <si>
    <t>Pap Orsolya</t>
  </si>
  <si>
    <t>Pap Tamás</t>
  </si>
  <si>
    <t>Pap Tibor</t>
  </si>
  <si>
    <t>Pap Vilmos</t>
  </si>
  <si>
    <t>Pék Gergely</t>
  </si>
  <si>
    <t>Pék Károly</t>
  </si>
  <si>
    <t>Pék Sándor</t>
  </si>
  <si>
    <t>Sárosi Nóra</t>
  </si>
  <si>
    <t>Sárosi Szilveszter</t>
  </si>
  <si>
    <t>Sárosi Tibor</t>
  </si>
  <si>
    <t>Sárosi Vanda</t>
  </si>
  <si>
    <t>Seres Aladár</t>
  </si>
  <si>
    <t>Sós Nóra</t>
  </si>
  <si>
    <t>Szegedi Éva</t>
  </si>
  <si>
    <t>Szegedi István</t>
  </si>
  <si>
    <t>Szegedi Nóra</t>
  </si>
  <si>
    <t>Tóth Béla</t>
  </si>
  <si>
    <t>Tóth Gergely</t>
  </si>
  <si>
    <t>Tóth Péter</t>
  </si>
  <si>
    <t>Tóth Tamás</t>
  </si>
  <si>
    <t>Végh Emőke</t>
  </si>
  <si>
    <t>Végh Éva</t>
  </si>
  <si>
    <t>Végh Judit</t>
  </si>
  <si>
    <t>Végh Ödön</t>
  </si>
  <si>
    <t>Végh Pál</t>
  </si>
  <si>
    <t>Virág Emőke</t>
  </si>
  <si>
    <t>Virág Péter</t>
  </si>
  <si>
    <t>kolléga</t>
  </si>
  <si>
    <t>AZ</t>
  </si>
  <si>
    <t>fizetés</t>
  </si>
  <si>
    <t>Kik azok a munkatársak, akiknek a fizetése</t>
  </si>
  <si>
    <t>a fizetések felső decilisébe esik?</t>
  </si>
  <si>
    <t>A D oszlopban képezzünk logikai értéket!</t>
  </si>
  <si>
    <t>vizsgálat</t>
  </si>
  <si>
    <t>határértékek</t>
  </si>
  <si>
    <t>azonosító</t>
  </si>
  <si>
    <t>IW-666</t>
  </si>
  <si>
    <t>CB-069</t>
  </si>
  <si>
    <t>NU-711</t>
  </si>
  <si>
    <t>GN-634</t>
  </si>
  <si>
    <t>LD-697</t>
  </si>
  <si>
    <t>UF-946</t>
  </si>
  <si>
    <t>GP-560</t>
  </si>
  <si>
    <t>IR-743</t>
  </si>
  <si>
    <t>KA-981</t>
  </si>
  <si>
    <t>LA-250</t>
  </si>
  <si>
    <t>ED-163</t>
  </si>
  <si>
    <t>CW-373</t>
  </si>
  <si>
    <t>ZA-396</t>
  </si>
  <si>
    <t>OS-597</t>
  </si>
  <si>
    <t>UO-109</t>
  </si>
  <si>
    <t>HQ-557</t>
  </si>
  <si>
    <t>TW-713</t>
  </si>
  <si>
    <t>WS-409</t>
  </si>
  <si>
    <t>IE-743</t>
  </si>
  <si>
    <t>NC-358</t>
  </si>
  <si>
    <t>XA-454</t>
  </si>
  <si>
    <t>SB-603</t>
  </si>
  <si>
    <t>HR-354</t>
  </si>
  <si>
    <t>OY-046</t>
  </si>
  <si>
    <t>IA-812</t>
  </si>
  <si>
    <t>DH-279</t>
  </si>
  <si>
    <t>AY-351</t>
  </si>
  <si>
    <t>MQ-103</t>
  </si>
  <si>
    <t>DZ-801</t>
  </si>
  <si>
    <t>EP-675</t>
  </si>
  <si>
    <t>WX-604</t>
  </si>
  <si>
    <t>BG-242</t>
  </si>
  <si>
    <t>KT-052</t>
  </si>
  <si>
    <t>DT-142</t>
  </si>
  <si>
    <t>RA-388</t>
  </si>
  <si>
    <t>LV-607</t>
  </si>
  <si>
    <t>ZS-164</t>
  </si>
  <si>
    <t>NK-672</t>
  </si>
  <si>
    <t>LS-204</t>
  </si>
  <si>
    <t>RX-652</t>
  </si>
  <si>
    <t>OB-322</t>
  </si>
  <si>
    <t>QS-666</t>
  </si>
  <si>
    <t>WJ-749</t>
  </si>
  <si>
    <t>GJ-039</t>
  </si>
  <si>
    <t>SV-611</t>
  </si>
  <si>
    <t>FT-171</t>
  </si>
  <si>
    <t>RT-826</t>
  </si>
  <si>
    <t>FY-141</t>
  </si>
  <si>
    <t>ZT-388</t>
  </si>
  <si>
    <t>OB-524</t>
  </si>
  <si>
    <t>MF-489</t>
  </si>
  <si>
    <t>MO-720</t>
  </si>
  <si>
    <t>EC-684</t>
  </si>
  <si>
    <t>AZ-512</t>
  </si>
  <si>
    <t>UL-664</t>
  </si>
  <si>
    <t>GH-095</t>
  </si>
  <si>
    <t>AF-328</t>
  </si>
  <si>
    <t>OG-827</t>
  </si>
  <si>
    <t>FJ-897</t>
  </si>
  <si>
    <t>NA-726</t>
  </si>
  <si>
    <t>JX-610</t>
  </si>
  <si>
    <t>LE-731</t>
  </si>
  <si>
    <t>ZG-063</t>
  </si>
  <si>
    <t>CI-025</t>
  </si>
  <si>
    <t>IK-699</t>
  </si>
  <si>
    <t>UH-118</t>
  </si>
  <si>
    <t>LQ-565</t>
  </si>
  <si>
    <t>RX-832</t>
  </si>
  <si>
    <t>UE-225</t>
  </si>
  <si>
    <t>GT-734</t>
  </si>
  <si>
    <t>KP-329</t>
  </si>
  <si>
    <t>NK-623</t>
  </si>
  <si>
    <t>LK-327</t>
  </si>
  <si>
    <t>JH-955</t>
  </si>
  <si>
    <t>OL-590</t>
  </si>
  <si>
    <t>KX-453</t>
  </si>
  <si>
    <t>JJ-611</t>
  </si>
  <si>
    <t>TS-673</t>
  </si>
  <si>
    <t>MC-988</t>
  </si>
  <si>
    <t>HG-851</t>
  </si>
  <si>
    <t>EJ-861</t>
  </si>
  <si>
    <t>DW-292</t>
  </si>
  <si>
    <t>ZA-069</t>
  </si>
  <si>
    <t>VJ-298</t>
  </si>
  <si>
    <t>TZ-382</t>
  </si>
  <si>
    <t>DB-151</t>
  </si>
  <si>
    <t>KW-923</t>
  </si>
  <si>
    <t>TI-260</t>
  </si>
  <si>
    <t>MO-965</t>
  </si>
  <si>
    <t>VW-512</t>
  </si>
  <si>
    <t>UP-960</t>
  </si>
  <si>
    <t>ME-124</t>
  </si>
  <si>
    <t>FP-988</t>
  </si>
  <si>
    <t>SW-175</t>
  </si>
  <si>
    <t>JN-667</t>
  </si>
  <si>
    <t>TX-649</t>
  </si>
  <si>
    <t>YG-580</t>
  </si>
  <si>
    <t>ZJ-405</t>
  </si>
  <si>
    <t>CV-930</t>
  </si>
  <si>
    <t>NB-293</t>
  </si>
  <si>
    <t>SK-537</t>
  </si>
  <si>
    <t>ZY-076</t>
  </si>
  <si>
    <t>ME-574</t>
  </si>
  <si>
    <t>DX-233</t>
  </si>
  <si>
    <t>XI-486</t>
  </si>
  <si>
    <t>FY-137</t>
  </si>
  <si>
    <t>KY-837</t>
  </si>
  <si>
    <t>IE-927</t>
  </si>
  <si>
    <t>JG-394</t>
  </si>
  <si>
    <t>LL-626</t>
  </si>
  <si>
    <t>ZT-235</t>
  </si>
  <si>
    <t>IR-727</t>
  </si>
  <si>
    <t>HT-285</t>
  </si>
  <si>
    <t>WO-371</t>
  </si>
  <si>
    <t>XX-008</t>
  </si>
  <si>
    <t>HR-085</t>
  </si>
  <si>
    <t>FO-407</t>
  </si>
  <si>
    <t>MU-434</t>
  </si>
  <si>
    <t>WH-252</t>
  </si>
  <si>
    <t>AG-621</t>
  </si>
  <si>
    <t>YC-864</t>
  </si>
  <si>
    <t>GL-834</t>
  </si>
  <si>
    <t>EM-865</t>
  </si>
  <si>
    <t>YF-648</t>
  </si>
  <si>
    <t>OF-541</t>
  </si>
  <si>
    <t>TD-362</t>
  </si>
  <si>
    <t>GV-066</t>
  </si>
  <si>
    <t>SA-852</t>
  </si>
  <si>
    <t>RJ-395</t>
  </si>
  <si>
    <t>DK-332</t>
  </si>
  <si>
    <t>US-690</t>
  </si>
  <si>
    <t>WA-615</t>
  </si>
  <si>
    <t>DT-553</t>
  </si>
  <si>
    <t>HH-992</t>
  </si>
  <si>
    <t>LY-585</t>
  </si>
  <si>
    <t>GG-903</t>
  </si>
  <si>
    <t>VI-778</t>
  </si>
  <si>
    <t>AS-793</t>
  </si>
  <si>
    <t>UH-756</t>
  </si>
  <si>
    <t>EQ-568</t>
  </si>
  <si>
    <t>PN-406</t>
  </si>
  <si>
    <t>AJ-155</t>
  </si>
  <si>
    <t>GQ-985</t>
  </si>
  <si>
    <t>JF-854</t>
  </si>
  <si>
    <t>MB-913</t>
  </si>
  <si>
    <t>JC-922</t>
  </si>
  <si>
    <t>MZ-978</t>
  </si>
  <si>
    <t>RA-605</t>
  </si>
  <si>
    <t>FF-580</t>
  </si>
  <si>
    <t>NM-457</t>
  </si>
  <si>
    <t>NI-253</t>
  </si>
  <si>
    <t>OW-509</t>
  </si>
  <si>
    <t>OM-053</t>
  </si>
  <si>
    <t>AE-318</t>
  </si>
  <si>
    <t>AL-047</t>
  </si>
  <si>
    <t>LW-486</t>
  </si>
  <si>
    <t>ZB-054</t>
  </si>
  <si>
    <t>UW-103</t>
  </si>
  <si>
    <t>PK-395</t>
  </si>
  <si>
    <t>EG-734</t>
  </si>
  <si>
    <t>CK-238</t>
  </si>
  <si>
    <t>EV-978</t>
  </si>
  <si>
    <t>BA-643</t>
  </si>
  <si>
    <t>NJ-443</t>
  </si>
  <si>
    <t>VJ-575</t>
  </si>
  <si>
    <t>CV-957</t>
  </si>
  <si>
    <t>JJ-236</t>
  </si>
  <si>
    <t>SJ-099</t>
  </si>
  <si>
    <t>ST-885</t>
  </si>
  <si>
    <t>WI-144</t>
  </si>
  <si>
    <t>CF-987</t>
  </si>
  <si>
    <t>SA-594</t>
  </si>
  <si>
    <t>ZW-020</t>
  </si>
  <si>
    <t>ZQ-330</t>
  </si>
  <si>
    <t>EC-058</t>
  </si>
  <si>
    <t>PN-459</t>
  </si>
  <si>
    <t>CW-960</t>
  </si>
  <si>
    <t>JO-791</t>
  </si>
  <si>
    <t>DR-525</t>
  </si>
  <si>
    <t>XH-175</t>
  </si>
  <si>
    <t>PP-358</t>
  </si>
  <si>
    <t>EC-734</t>
  </si>
  <si>
    <t>YJ-795</t>
  </si>
  <si>
    <t>SN-247</t>
  </si>
  <si>
    <t>HS-349</t>
  </si>
  <si>
    <t>JW-474</t>
  </si>
  <si>
    <t>AD-606</t>
  </si>
  <si>
    <t>HM-266</t>
  </si>
  <si>
    <t>HI-959</t>
  </si>
  <si>
    <t>TP-169</t>
  </si>
  <si>
    <t>UH-485</t>
  </si>
  <si>
    <t>AK-307</t>
  </si>
  <si>
    <t>RO-840</t>
  </si>
  <si>
    <t>DV-284</t>
  </si>
  <si>
    <t>HF-947</t>
  </si>
  <si>
    <t>MT-283</t>
  </si>
  <si>
    <t>DE-717</t>
  </si>
  <si>
    <t>WU-988</t>
  </si>
  <si>
    <t>BL-220</t>
  </si>
  <si>
    <t>DV-240</t>
  </si>
  <si>
    <t>MG-646</t>
  </si>
  <si>
    <t>VC-446</t>
  </si>
  <si>
    <t>ZT-069</t>
  </si>
  <si>
    <t>BV-804</t>
  </si>
  <si>
    <t>BF-394</t>
  </si>
  <si>
    <t>RY-012</t>
  </si>
  <si>
    <t>DC-335</t>
  </si>
  <si>
    <t>LX-381</t>
  </si>
  <si>
    <t>TX-777</t>
  </si>
  <si>
    <t>GA-887</t>
  </si>
  <si>
    <t>FM-029</t>
  </si>
  <si>
    <t>QT-288</t>
  </si>
  <si>
    <t>XB-112</t>
  </si>
  <si>
    <t>VR-231</t>
  </si>
  <si>
    <t>BD-703</t>
  </si>
  <si>
    <t>EO-709</t>
  </si>
  <si>
    <t>BR-962</t>
  </si>
  <si>
    <t>BC-562</t>
  </si>
  <si>
    <t>MI-875</t>
  </si>
  <si>
    <t>UL-908</t>
  </si>
  <si>
    <t>PD-333</t>
  </si>
  <si>
    <t>YD-588</t>
  </si>
  <si>
    <t>PQ-007</t>
  </si>
  <si>
    <t>TS-133</t>
  </si>
  <si>
    <t>AV-738</t>
  </si>
  <si>
    <t>VH-453</t>
  </si>
  <si>
    <t>RD-064</t>
  </si>
  <si>
    <t>KL-643</t>
  </si>
  <si>
    <t>VM-714</t>
  </si>
  <si>
    <t>OO-352</t>
  </si>
  <si>
    <t>KI-206</t>
  </si>
  <si>
    <t>UA-299</t>
  </si>
  <si>
    <t>DK-966</t>
  </si>
  <si>
    <t>US-486</t>
  </si>
  <si>
    <t>DR-331</t>
  </si>
  <si>
    <t>UF-773</t>
  </si>
  <si>
    <t>OF-509</t>
  </si>
  <si>
    <t>JO-572</t>
  </si>
  <si>
    <t>ZM-617</t>
  </si>
  <si>
    <t>DZ-620</t>
  </si>
  <si>
    <t>ME-220</t>
  </si>
  <si>
    <t>ZX-816</t>
  </si>
  <si>
    <t>szint</t>
  </si>
  <si>
    <t>Egy oktató tudás-szintjük alapján négy azonos</t>
  </si>
  <si>
    <t>Számítsuk ki a csoportosításhoz szükséges határ-</t>
  </si>
  <si>
    <t>értékekeket a fenti kis táblázatban!</t>
  </si>
  <si>
    <t>profi csoport</t>
  </si>
  <si>
    <t>haladó csoport</t>
  </si>
  <si>
    <t>standard csoport</t>
  </si>
  <si>
    <t>létszám</t>
  </si>
  <si>
    <t>alapozó csoport</t>
  </si>
  <si>
    <t>az általunk meghatározott határértékek alapján.</t>
  </si>
  <si>
    <t>Számítsuk ki a csoportok létszámát a fenti kis táblázatban!</t>
  </si>
  <si>
    <t>Az oktató elvégezte a hallgatók csoportosítását</t>
  </si>
  <si>
    <t xml:space="preserve">létszámú csoportba akarja sorolni a hallgatóit.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</si>
</sst>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2" applyFont="1" applyBorder="1" applyAlignment="1">
      <alignment horizontal="left" indent="1"/>
    </xf>
    <xf numFmtId="0" fontId="4" fillId="0" borderId="0" xfId="2" applyFont="1" applyAlignment="1">
      <alignment horizontal="left" indent="1"/>
    </xf>
    <xf numFmtId="0" fontId="5" fillId="0" borderId="0" xfId="0" applyFont="1"/>
    <xf numFmtId="0" fontId="6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1" applyNumberFormat="1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0" fillId="0" borderId="0" xfId="0" applyAlignment="1">
      <alignment horizontal="right" indent="1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</cellXfs>
  <cellStyles count="3">
    <cellStyle name="Normál" xfId="0" builtinId="0"/>
    <cellStyle name="Normál 2" xfId="2" xr:uid="{00000000-0005-0000-0000-000001000000}"/>
    <cellStyle name="Százalék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6"/>
  <sheetViews>
    <sheetView tabSelected="1" workbookViewId="0">
      <selection activeCell="G21" sqref="G21"/>
    </sheetView>
  </sheetViews>
  <sheetFormatPr defaultRowHeight="12" x14ac:dyDescent="0.2"/>
  <cols>
    <col min="1" max="1" width="20.33203125" bestFit="1" customWidth="1"/>
    <col min="2" max="4" width="12.83203125" customWidth="1"/>
  </cols>
  <sheetData>
    <row r="1" spans="1:6" ht="14.1" customHeight="1" x14ac:dyDescent="0.2">
      <c r="A1" s="12" t="s">
        <v>356</v>
      </c>
      <c r="B1" s="12" t="s">
        <v>357</v>
      </c>
      <c r="C1" s="13" t="s">
        <v>358</v>
      </c>
      <c r="D1" s="13" t="s">
        <v>375</v>
      </c>
    </row>
    <row r="2" spans="1:6" x14ac:dyDescent="0.2">
      <c r="A2" s="5" t="s">
        <v>318</v>
      </c>
      <c r="B2" s="4" t="s">
        <v>368</v>
      </c>
      <c r="C2" s="4">
        <v>1091</v>
      </c>
      <c r="D2" s="2"/>
    </row>
    <row r="3" spans="1:6" x14ac:dyDescent="0.2">
      <c r="A3" s="6" t="s">
        <v>295</v>
      </c>
      <c r="B3" s="1" t="s">
        <v>359</v>
      </c>
      <c r="C3" s="1">
        <v>928</v>
      </c>
      <c r="D3" s="2"/>
      <c r="F3" s="7" t="s">
        <v>376</v>
      </c>
    </row>
    <row r="4" spans="1:6" x14ac:dyDescent="0.2">
      <c r="A4" s="6" t="s">
        <v>338</v>
      </c>
      <c r="B4" s="1" t="s">
        <v>374</v>
      </c>
      <c r="C4" s="1">
        <v>967</v>
      </c>
      <c r="D4" s="2"/>
      <c r="F4" s="7" t="s">
        <v>377</v>
      </c>
    </row>
    <row r="5" spans="1:6" x14ac:dyDescent="0.2">
      <c r="A5" s="6" t="s">
        <v>175</v>
      </c>
      <c r="B5" s="1" t="s">
        <v>363</v>
      </c>
      <c r="C5" s="1">
        <v>1112</v>
      </c>
      <c r="D5" s="2"/>
      <c r="F5" s="7" t="s">
        <v>378</v>
      </c>
    </row>
    <row r="6" spans="1:6" x14ac:dyDescent="0.2">
      <c r="A6" s="6" t="s">
        <v>95</v>
      </c>
      <c r="B6" s="1" t="s">
        <v>364</v>
      </c>
      <c r="C6" s="1">
        <v>1031</v>
      </c>
      <c r="D6" s="2"/>
      <c r="F6" s="7" t="s">
        <v>381</v>
      </c>
    </row>
    <row r="7" spans="1:6" x14ac:dyDescent="0.2">
      <c r="A7" s="6" t="s">
        <v>142</v>
      </c>
      <c r="B7" s="1" t="s">
        <v>365</v>
      </c>
      <c r="C7" s="1">
        <v>1149</v>
      </c>
      <c r="D7" s="2"/>
      <c r="F7" s="7" t="s">
        <v>382</v>
      </c>
    </row>
    <row r="8" spans="1:6" x14ac:dyDescent="0.2">
      <c r="A8" s="6" t="s">
        <v>276</v>
      </c>
      <c r="B8" s="1" t="s">
        <v>370</v>
      </c>
      <c r="C8" s="1">
        <v>957</v>
      </c>
      <c r="D8" s="2"/>
    </row>
    <row r="9" spans="1:6" x14ac:dyDescent="0.2">
      <c r="A9" s="6" t="s">
        <v>8</v>
      </c>
      <c r="B9" s="1" t="s">
        <v>368</v>
      </c>
      <c r="C9" s="1">
        <v>1141</v>
      </c>
      <c r="D9" s="2"/>
      <c r="F9" s="8" t="s">
        <v>379</v>
      </c>
    </row>
    <row r="10" spans="1:6" x14ac:dyDescent="0.2">
      <c r="A10" s="6" t="s">
        <v>308</v>
      </c>
      <c r="B10" s="1" t="s">
        <v>374</v>
      </c>
      <c r="C10" s="1">
        <v>843</v>
      </c>
      <c r="D10" s="2"/>
      <c r="F10" s="8" t="s">
        <v>380</v>
      </c>
    </row>
    <row r="11" spans="1:6" x14ac:dyDescent="0.2">
      <c r="A11" s="6" t="s">
        <v>119</v>
      </c>
      <c r="B11" s="1" t="s">
        <v>372</v>
      </c>
      <c r="C11" s="1">
        <v>942</v>
      </c>
      <c r="D11" s="2"/>
    </row>
    <row r="12" spans="1:6" x14ac:dyDescent="0.2">
      <c r="A12" s="6" t="s">
        <v>199</v>
      </c>
      <c r="B12" s="1" t="s">
        <v>365</v>
      </c>
      <c r="C12" s="1">
        <v>829</v>
      </c>
      <c r="D12" s="2"/>
    </row>
    <row r="13" spans="1:6" x14ac:dyDescent="0.2">
      <c r="A13" s="6" t="s">
        <v>47</v>
      </c>
      <c r="B13" s="1" t="s">
        <v>359</v>
      </c>
      <c r="C13" s="1">
        <v>929</v>
      </c>
      <c r="D13" s="2"/>
    </row>
    <row r="14" spans="1:6" x14ac:dyDescent="0.2">
      <c r="A14" s="6" t="s">
        <v>229</v>
      </c>
      <c r="B14" s="1" t="s">
        <v>366</v>
      </c>
      <c r="C14" s="1">
        <v>959</v>
      </c>
      <c r="D14" s="2"/>
    </row>
    <row r="15" spans="1:6" x14ac:dyDescent="0.2">
      <c r="A15" s="6" t="s">
        <v>163</v>
      </c>
      <c r="B15" s="1" t="s">
        <v>362</v>
      </c>
      <c r="C15" s="1">
        <v>819</v>
      </c>
      <c r="D15" s="2"/>
    </row>
    <row r="16" spans="1:6" x14ac:dyDescent="0.2">
      <c r="A16" s="6" t="s">
        <v>103</v>
      </c>
      <c r="B16" s="1" t="s">
        <v>365</v>
      </c>
      <c r="C16" s="1">
        <v>937</v>
      </c>
      <c r="D16" s="2"/>
    </row>
    <row r="17" spans="1:4" x14ac:dyDescent="0.2">
      <c r="A17" s="6" t="s">
        <v>228</v>
      </c>
      <c r="B17" s="1" t="s">
        <v>369</v>
      </c>
      <c r="C17" s="1">
        <v>940</v>
      </c>
      <c r="D17" s="2"/>
    </row>
    <row r="18" spans="1:4" x14ac:dyDescent="0.2">
      <c r="A18" s="6" t="s">
        <v>316</v>
      </c>
      <c r="B18" s="1" t="s">
        <v>366</v>
      </c>
      <c r="C18" s="1">
        <v>848</v>
      </c>
      <c r="D18" s="2"/>
    </row>
    <row r="19" spans="1:4" x14ac:dyDescent="0.2">
      <c r="A19" s="6" t="s">
        <v>262</v>
      </c>
      <c r="B19" s="1" t="s">
        <v>373</v>
      </c>
      <c r="C19" s="1">
        <v>943</v>
      </c>
      <c r="D19" s="2"/>
    </row>
    <row r="20" spans="1:4" x14ac:dyDescent="0.2">
      <c r="A20" s="6" t="s">
        <v>15</v>
      </c>
      <c r="B20" s="1" t="s">
        <v>373</v>
      </c>
      <c r="C20" s="1">
        <v>846</v>
      </c>
      <c r="D20" s="2"/>
    </row>
    <row r="21" spans="1:4" x14ac:dyDescent="0.2">
      <c r="A21" s="6" t="s">
        <v>194</v>
      </c>
      <c r="B21" s="1" t="s">
        <v>367</v>
      </c>
      <c r="C21" s="1">
        <v>880</v>
      </c>
      <c r="D21" s="2"/>
    </row>
    <row r="22" spans="1:4" x14ac:dyDescent="0.2">
      <c r="A22" s="6" t="s">
        <v>178</v>
      </c>
      <c r="B22" s="1" t="s">
        <v>363</v>
      </c>
      <c r="C22" s="1">
        <v>988</v>
      </c>
      <c r="D22" s="2"/>
    </row>
    <row r="23" spans="1:4" x14ac:dyDescent="0.2">
      <c r="A23" s="6" t="s">
        <v>111</v>
      </c>
      <c r="B23" s="1" t="s">
        <v>368</v>
      </c>
      <c r="C23" s="1">
        <v>1084</v>
      </c>
      <c r="D23" s="2"/>
    </row>
    <row r="24" spans="1:4" x14ac:dyDescent="0.2">
      <c r="A24" s="6" t="s">
        <v>313</v>
      </c>
      <c r="B24" s="1" t="s">
        <v>363</v>
      </c>
      <c r="C24" s="1">
        <v>1054</v>
      </c>
      <c r="D24" s="2"/>
    </row>
    <row r="25" spans="1:4" x14ac:dyDescent="0.2">
      <c r="A25" s="6" t="s">
        <v>333</v>
      </c>
      <c r="B25" s="1" t="s">
        <v>371</v>
      </c>
      <c r="C25" s="1">
        <v>839</v>
      </c>
      <c r="D25" s="2"/>
    </row>
    <row r="26" spans="1:4" x14ac:dyDescent="0.2">
      <c r="A26" s="6" t="s">
        <v>87</v>
      </c>
      <c r="B26" s="1" t="s">
        <v>374</v>
      </c>
      <c r="C26" s="1">
        <v>1021</v>
      </c>
      <c r="D26" s="2"/>
    </row>
    <row r="27" spans="1:4" x14ac:dyDescent="0.2">
      <c r="A27" s="6" t="s">
        <v>170</v>
      </c>
      <c r="B27" s="1" t="s">
        <v>369</v>
      </c>
      <c r="C27" s="1">
        <v>990</v>
      </c>
      <c r="D27" s="2"/>
    </row>
    <row r="28" spans="1:4" x14ac:dyDescent="0.2">
      <c r="A28" s="6" t="s">
        <v>12</v>
      </c>
      <c r="B28" s="1" t="s">
        <v>361</v>
      </c>
      <c r="C28" s="1">
        <v>989</v>
      </c>
      <c r="D28" s="2"/>
    </row>
    <row r="29" spans="1:4" x14ac:dyDescent="0.2">
      <c r="A29" s="6" t="s">
        <v>302</v>
      </c>
      <c r="B29" s="1" t="s">
        <v>374</v>
      </c>
      <c r="C29" s="1">
        <v>1064</v>
      </c>
      <c r="D29" s="2"/>
    </row>
    <row r="30" spans="1:4" x14ac:dyDescent="0.2">
      <c r="A30" s="6" t="s">
        <v>265</v>
      </c>
      <c r="B30" s="1" t="s">
        <v>368</v>
      </c>
      <c r="C30" s="1">
        <v>857</v>
      </c>
      <c r="D30" s="2"/>
    </row>
    <row r="31" spans="1:4" x14ac:dyDescent="0.2">
      <c r="A31" s="6" t="s">
        <v>107</v>
      </c>
      <c r="B31" s="1" t="s">
        <v>368</v>
      </c>
      <c r="C31" s="1">
        <v>1118</v>
      </c>
      <c r="D31" s="2"/>
    </row>
    <row r="32" spans="1:4" x14ac:dyDescent="0.2">
      <c r="A32" s="6" t="s">
        <v>66</v>
      </c>
      <c r="B32" s="1" t="s">
        <v>374</v>
      </c>
      <c r="C32" s="1">
        <v>888</v>
      </c>
      <c r="D32" s="2"/>
    </row>
    <row r="33" spans="1:4" x14ac:dyDescent="0.2">
      <c r="A33" s="6" t="s">
        <v>40</v>
      </c>
      <c r="B33" s="1" t="s">
        <v>374</v>
      </c>
      <c r="C33" s="1">
        <v>844</v>
      </c>
      <c r="D33" s="2"/>
    </row>
    <row r="34" spans="1:4" x14ac:dyDescent="0.2">
      <c r="A34" s="6" t="s">
        <v>73</v>
      </c>
      <c r="B34" s="1" t="s">
        <v>374</v>
      </c>
      <c r="C34" s="1">
        <v>897</v>
      </c>
      <c r="D34" s="2"/>
    </row>
    <row r="35" spans="1:4" x14ac:dyDescent="0.2">
      <c r="A35" s="6" t="s">
        <v>306</v>
      </c>
      <c r="B35" s="1" t="s">
        <v>364</v>
      </c>
      <c r="C35" s="1">
        <v>1148</v>
      </c>
      <c r="D35" s="2"/>
    </row>
    <row r="36" spans="1:4" x14ac:dyDescent="0.2">
      <c r="A36" s="6" t="s">
        <v>108</v>
      </c>
      <c r="B36" s="1" t="s">
        <v>374</v>
      </c>
      <c r="C36" s="1">
        <v>874</v>
      </c>
      <c r="D36" s="2"/>
    </row>
    <row r="37" spans="1:4" x14ac:dyDescent="0.2">
      <c r="A37" s="6" t="s">
        <v>150</v>
      </c>
      <c r="B37" s="1" t="s">
        <v>374</v>
      </c>
      <c r="C37" s="1">
        <v>932</v>
      </c>
      <c r="D37" s="2"/>
    </row>
    <row r="38" spans="1:4" x14ac:dyDescent="0.2">
      <c r="A38" s="6" t="s">
        <v>43</v>
      </c>
      <c r="B38" s="1" t="s">
        <v>371</v>
      </c>
      <c r="C38" s="1">
        <v>814</v>
      </c>
      <c r="D38" s="2"/>
    </row>
    <row r="39" spans="1:4" x14ac:dyDescent="0.2">
      <c r="A39" s="6" t="s">
        <v>253</v>
      </c>
      <c r="B39" s="1" t="s">
        <v>373</v>
      </c>
      <c r="C39" s="1">
        <v>868</v>
      </c>
      <c r="D39" s="2"/>
    </row>
    <row r="40" spans="1:4" x14ac:dyDescent="0.2">
      <c r="A40" s="6" t="s">
        <v>125</v>
      </c>
      <c r="B40" s="1" t="s">
        <v>371</v>
      </c>
      <c r="C40" s="1">
        <v>951</v>
      </c>
      <c r="D40" s="2"/>
    </row>
    <row r="41" spans="1:4" x14ac:dyDescent="0.2">
      <c r="A41" s="6" t="s">
        <v>88</v>
      </c>
      <c r="B41" s="1" t="s">
        <v>362</v>
      </c>
      <c r="C41" s="1">
        <v>1135</v>
      </c>
      <c r="D41" s="2"/>
    </row>
    <row r="42" spans="1:4" x14ac:dyDescent="0.2">
      <c r="A42" s="6" t="s">
        <v>310</v>
      </c>
      <c r="B42" s="1" t="s">
        <v>363</v>
      </c>
      <c r="C42" s="1">
        <v>1002</v>
      </c>
      <c r="D42" s="2"/>
    </row>
    <row r="43" spans="1:4" x14ac:dyDescent="0.2">
      <c r="A43" s="6" t="s">
        <v>286</v>
      </c>
      <c r="B43" s="1" t="s">
        <v>360</v>
      </c>
      <c r="C43" s="1">
        <v>1125</v>
      </c>
      <c r="D43" s="2"/>
    </row>
    <row r="44" spans="1:4" x14ac:dyDescent="0.2">
      <c r="A44" s="6" t="s">
        <v>238</v>
      </c>
      <c r="B44" s="1" t="s">
        <v>373</v>
      </c>
      <c r="C44" s="1">
        <v>1061</v>
      </c>
      <c r="D44" s="2"/>
    </row>
    <row r="45" spans="1:4" x14ac:dyDescent="0.2">
      <c r="A45" s="6" t="s">
        <v>222</v>
      </c>
      <c r="B45" s="1" t="s">
        <v>367</v>
      </c>
      <c r="C45" s="1">
        <v>993</v>
      </c>
      <c r="D45" s="2"/>
    </row>
    <row r="46" spans="1:4" x14ac:dyDescent="0.2">
      <c r="A46" s="6" t="s">
        <v>54</v>
      </c>
      <c r="B46" s="1" t="s">
        <v>366</v>
      </c>
      <c r="C46" s="1">
        <v>1058</v>
      </c>
      <c r="D46" s="2"/>
    </row>
    <row r="47" spans="1:4" x14ac:dyDescent="0.2">
      <c r="A47" s="6" t="s">
        <v>348</v>
      </c>
      <c r="B47" s="1" t="s">
        <v>370</v>
      </c>
      <c r="C47" s="1">
        <v>1139</v>
      </c>
      <c r="D47" s="2"/>
    </row>
    <row r="48" spans="1:4" x14ac:dyDescent="0.2">
      <c r="A48" s="6" t="s">
        <v>37</v>
      </c>
      <c r="B48" s="1" t="s">
        <v>362</v>
      </c>
      <c r="C48" s="1">
        <v>1152</v>
      </c>
      <c r="D48" s="2"/>
    </row>
    <row r="49" spans="1:4" x14ac:dyDescent="0.2">
      <c r="A49" s="6" t="s">
        <v>279</v>
      </c>
      <c r="B49" s="1" t="s">
        <v>365</v>
      </c>
      <c r="C49" s="1">
        <v>1041</v>
      </c>
      <c r="D49" s="2"/>
    </row>
    <row r="50" spans="1:4" x14ac:dyDescent="0.2">
      <c r="A50" s="6" t="s">
        <v>110</v>
      </c>
      <c r="B50" s="1" t="s">
        <v>360</v>
      </c>
      <c r="C50" s="1">
        <v>1024</v>
      </c>
      <c r="D50" s="2"/>
    </row>
    <row r="51" spans="1:4" x14ac:dyDescent="0.2">
      <c r="A51" s="6" t="s">
        <v>281</v>
      </c>
      <c r="B51" s="1" t="s">
        <v>364</v>
      </c>
      <c r="C51" s="1">
        <v>1047</v>
      </c>
      <c r="D51" s="2"/>
    </row>
    <row r="52" spans="1:4" x14ac:dyDescent="0.2">
      <c r="A52" s="6" t="s">
        <v>277</v>
      </c>
      <c r="B52" s="1" t="s">
        <v>371</v>
      </c>
      <c r="C52" s="1">
        <v>1008</v>
      </c>
      <c r="D52" s="2"/>
    </row>
    <row r="53" spans="1:4" x14ac:dyDescent="0.2">
      <c r="A53" s="6" t="s">
        <v>216</v>
      </c>
      <c r="B53" s="1" t="s">
        <v>367</v>
      </c>
      <c r="C53" s="1">
        <v>1128</v>
      </c>
      <c r="D53" s="2"/>
    </row>
    <row r="54" spans="1:4" x14ac:dyDescent="0.2">
      <c r="A54" s="6" t="s">
        <v>60</v>
      </c>
      <c r="B54" s="1" t="s">
        <v>368</v>
      </c>
      <c r="C54" s="1">
        <v>1111</v>
      </c>
      <c r="D54" s="2"/>
    </row>
    <row r="55" spans="1:4" x14ac:dyDescent="0.2">
      <c r="A55" s="6" t="s">
        <v>247</v>
      </c>
      <c r="B55" s="1" t="s">
        <v>359</v>
      </c>
      <c r="C55" s="1">
        <v>1155</v>
      </c>
      <c r="D55" s="2"/>
    </row>
    <row r="56" spans="1:4" x14ac:dyDescent="0.2">
      <c r="A56" s="6" t="s">
        <v>41</v>
      </c>
      <c r="B56" s="1" t="s">
        <v>363</v>
      </c>
      <c r="C56" s="1">
        <v>1151</v>
      </c>
      <c r="D56" s="2"/>
    </row>
    <row r="57" spans="1:4" x14ac:dyDescent="0.2">
      <c r="A57" s="6" t="s">
        <v>242</v>
      </c>
      <c r="B57" s="1" t="s">
        <v>365</v>
      </c>
      <c r="C57" s="1">
        <v>978</v>
      </c>
      <c r="D57" s="2"/>
    </row>
    <row r="58" spans="1:4" x14ac:dyDescent="0.2">
      <c r="A58" s="6" t="s">
        <v>218</v>
      </c>
      <c r="B58" s="1" t="s">
        <v>366</v>
      </c>
      <c r="C58" s="1">
        <v>1011</v>
      </c>
      <c r="D58" s="2"/>
    </row>
    <row r="59" spans="1:4" x14ac:dyDescent="0.2">
      <c r="A59" s="6" t="s">
        <v>349</v>
      </c>
      <c r="B59" s="1" t="s">
        <v>371</v>
      </c>
      <c r="C59" s="1">
        <v>999</v>
      </c>
      <c r="D59" s="2"/>
    </row>
    <row r="60" spans="1:4" x14ac:dyDescent="0.2">
      <c r="A60" s="6" t="s">
        <v>48</v>
      </c>
      <c r="B60" s="1" t="s">
        <v>366</v>
      </c>
      <c r="C60" s="1">
        <v>1145</v>
      </c>
      <c r="D60" s="2"/>
    </row>
    <row r="61" spans="1:4" x14ac:dyDescent="0.2">
      <c r="A61" s="6" t="s">
        <v>223</v>
      </c>
      <c r="B61" s="1" t="s">
        <v>373</v>
      </c>
      <c r="C61" s="1">
        <v>926</v>
      </c>
      <c r="D61" s="2"/>
    </row>
    <row r="62" spans="1:4" x14ac:dyDescent="0.2">
      <c r="A62" s="6" t="s">
        <v>155</v>
      </c>
      <c r="B62" s="1" t="s">
        <v>363</v>
      </c>
      <c r="C62" s="1">
        <v>881</v>
      </c>
      <c r="D62" s="2"/>
    </row>
    <row r="63" spans="1:4" x14ac:dyDescent="0.2">
      <c r="A63" s="6" t="s">
        <v>186</v>
      </c>
      <c r="B63" s="1" t="s">
        <v>373</v>
      </c>
      <c r="C63" s="1">
        <v>861</v>
      </c>
      <c r="D63" s="2"/>
    </row>
    <row r="64" spans="1:4" x14ac:dyDescent="0.2">
      <c r="A64" s="6" t="s">
        <v>193</v>
      </c>
      <c r="B64" s="1" t="s">
        <v>370</v>
      </c>
      <c r="C64" s="1">
        <v>1035</v>
      </c>
      <c r="D64" s="2"/>
    </row>
    <row r="65" spans="1:4" x14ac:dyDescent="0.2">
      <c r="A65" s="6" t="s">
        <v>76</v>
      </c>
      <c r="B65" s="1" t="s">
        <v>368</v>
      </c>
      <c r="C65" s="1">
        <v>922</v>
      </c>
      <c r="D65" s="2"/>
    </row>
    <row r="66" spans="1:4" x14ac:dyDescent="0.2">
      <c r="A66" s="6" t="s">
        <v>64</v>
      </c>
      <c r="B66" s="1" t="s">
        <v>361</v>
      </c>
      <c r="C66" s="1">
        <v>878</v>
      </c>
      <c r="D66" s="2"/>
    </row>
    <row r="67" spans="1:4" x14ac:dyDescent="0.2">
      <c r="A67" s="6" t="s">
        <v>61</v>
      </c>
      <c r="B67" s="1" t="s">
        <v>360</v>
      </c>
      <c r="C67" s="1">
        <v>821</v>
      </c>
      <c r="D67" s="2"/>
    </row>
    <row r="68" spans="1:4" x14ac:dyDescent="0.2">
      <c r="A68" s="6" t="s">
        <v>112</v>
      </c>
      <c r="B68" s="1" t="s">
        <v>367</v>
      </c>
      <c r="C68" s="1">
        <v>1144</v>
      </c>
      <c r="D68" s="2"/>
    </row>
    <row r="69" spans="1:4" x14ac:dyDescent="0.2">
      <c r="A69" s="6" t="s">
        <v>132</v>
      </c>
      <c r="B69" s="1" t="s">
        <v>361</v>
      </c>
      <c r="C69" s="1">
        <v>826</v>
      </c>
      <c r="D69" s="2"/>
    </row>
    <row r="70" spans="1:4" x14ac:dyDescent="0.2">
      <c r="A70" s="6" t="s">
        <v>59</v>
      </c>
      <c r="B70" s="1" t="s">
        <v>360</v>
      </c>
      <c r="C70" s="1">
        <v>823</v>
      </c>
      <c r="D70" s="2"/>
    </row>
    <row r="71" spans="1:4" x14ac:dyDescent="0.2">
      <c r="A71" s="6" t="s">
        <v>203</v>
      </c>
      <c r="B71" s="1" t="s">
        <v>364</v>
      </c>
      <c r="C71" s="1">
        <v>869</v>
      </c>
      <c r="D71" s="2"/>
    </row>
    <row r="72" spans="1:4" x14ac:dyDescent="0.2">
      <c r="A72" s="6" t="s">
        <v>153</v>
      </c>
      <c r="B72" s="1" t="s">
        <v>371</v>
      </c>
      <c r="C72" s="1">
        <v>862</v>
      </c>
      <c r="D72" s="2"/>
    </row>
    <row r="73" spans="1:4" x14ac:dyDescent="0.2">
      <c r="A73" s="6" t="s">
        <v>294</v>
      </c>
      <c r="B73" s="1" t="s">
        <v>362</v>
      </c>
      <c r="C73" s="1">
        <v>953</v>
      </c>
      <c r="D73" s="2"/>
    </row>
    <row r="74" spans="1:4" x14ac:dyDescent="0.2">
      <c r="A74" s="6" t="s">
        <v>266</v>
      </c>
      <c r="B74" s="1" t="s">
        <v>367</v>
      </c>
      <c r="C74" s="1">
        <v>947</v>
      </c>
      <c r="D74" s="2"/>
    </row>
    <row r="75" spans="1:4" x14ac:dyDescent="0.2">
      <c r="A75" s="6" t="s">
        <v>83</v>
      </c>
      <c r="B75" s="1" t="s">
        <v>369</v>
      </c>
      <c r="C75" s="1">
        <v>1030</v>
      </c>
      <c r="D75" s="2"/>
    </row>
    <row r="76" spans="1:4" x14ac:dyDescent="0.2">
      <c r="A76" s="6" t="s">
        <v>35</v>
      </c>
      <c r="B76" s="1" t="s">
        <v>374</v>
      </c>
      <c r="C76" s="1">
        <v>979</v>
      </c>
      <c r="D76" s="2"/>
    </row>
    <row r="77" spans="1:4" x14ac:dyDescent="0.2">
      <c r="A77" s="6" t="s">
        <v>191</v>
      </c>
      <c r="B77" s="1" t="s">
        <v>372</v>
      </c>
      <c r="C77" s="1">
        <v>991</v>
      </c>
      <c r="D77" s="2"/>
    </row>
    <row r="78" spans="1:4" x14ac:dyDescent="0.2">
      <c r="A78" s="6" t="s">
        <v>97</v>
      </c>
      <c r="B78" s="1" t="s">
        <v>366</v>
      </c>
      <c r="C78" s="1">
        <v>1029</v>
      </c>
      <c r="D78" s="2"/>
    </row>
    <row r="79" spans="1:4" x14ac:dyDescent="0.2">
      <c r="A79" s="6" t="s">
        <v>157</v>
      </c>
      <c r="B79" s="1" t="s">
        <v>361</v>
      </c>
      <c r="C79" s="1">
        <v>1096</v>
      </c>
      <c r="D79" s="2"/>
    </row>
    <row r="80" spans="1:4" x14ac:dyDescent="0.2">
      <c r="A80" s="6" t="s">
        <v>29</v>
      </c>
      <c r="B80" s="1" t="s">
        <v>366</v>
      </c>
      <c r="C80" s="1">
        <v>853</v>
      </c>
      <c r="D80" s="2"/>
    </row>
    <row r="81" spans="1:4" x14ac:dyDescent="0.2">
      <c r="A81" s="6" t="s">
        <v>143</v>
      </c>
      <c r="B81" s="1" t="s">
        <v>372</v>
      </c>
      <c r="C81" s="1">
        <v>927</v>
      </c>
      <c r="D81" s="2"/>
    </row>
    <row r="82" spans="1:4" x14ac:dyDescent="0.2">
      <c r="A82" s="6" t="s">
        <v>204</v>
      </c>
      <c r="B82" s="1" t="s">
        <v>372</v>
      </c>
      <c r="C82" s="1">
        <v>971</v>
      </c>
      <c r="D82" s="2"/>
    </row>
    <row r="83" spans="1:4" x14ac:dyDescent="0.2">
      <c r="A83" s="6" t="s">
        <v>80</v>
      </c>
      <c r="B83" s="1" t="s">
        <v>367</v>
      </c>
      <c r="C83" s="1">
        <v>955</v>
      </c>
      <c r="D83" s="2"/>
    </row>
    <row r="84" spans="1:4" x14ac:dyDescent="0.2">
      <c r="A84" s="6" t="s">
        <v>314</v>
      </c>
      <c r="B84" s="1" t="s">
        <v>368</v>
      </c>
      <c r="C84" s="1">
        <v>968</v>
      </c>
      <c r="D84" s="2"/>
    </row>
    <row r="85" spans="1:4" x14ac:dyDescent="0.2">
      <c r="A85" s="6" t="s">
        <v>151</v>
      </c>
      <c r="B85" s="1" t="s">
        <v>365</v>
      </c>
      <c r="C85" s="1">
        <v>809</v>
      </c>
      <c r="D85" s="2"/>
    </row>
    <row r="86" spans="1:4" x14ac:dyDescent="0.2">
      <c r="A86" s="6" t="s">
        <v>180</v>
      </c>
      <c r="B86" s="1" t="s">
        <v>370</v>
      </c>
      <c r="C86" s="1">
        <v>859</v>
      </c>
      <c r="D86" s="2"/>
    </row>
    <row r="87" spans="1:4" x14ac:dyDescent="0.2">
      <c r="A87" s="6" t="s">
        <v>69</v>
      </c>
      <c r="B87" s="1" t="s">
        <v>370</v>
      </c>
      <c r="C87" s="1">
        <v>817</v>
      </c>
      <c r="D87" s="2"/>
    </row>
    <row r="88" spans="1:4" x14ac:dyDescent="0.2">
      <c r="A88" s="6" t="s">
        <v>53</v>
      </c>
      <c r="B88" s="1" t="s">
        <v>369</v>
      </c>
      <c r="C88" s="1">
        <v>1140</v>
      </c>
      <c r="D88" s="2"/>
    </row>
    <row r="89" spans="1:4" x14ac:dyDescent="0.2">
      <c r="A89" s="6" t="s">
        <v>74</v>
      </c>
      <c r="B89" s="1" t="s">
        <v>368</v>
      </c>
      <c r="C89" s="1">
        <v>1003</v>
      </c>
      <c r="D89" s="2"/>
    </row>
    <row r="90" spans="1:4" x14ac:dyDescent="0.2">
      <c r="A90" s="6" t="s">
        <v>122</v>
      </c>
      <c r="B90" s="1" t="s">
        <v>374</v>
      </c>
      <c r="C90" s="1">
        <v>1037</v>
      </c>
      <c r="D90" s="2"/>
    </row>
    <row r="91" spans="1:4" x14ac:dyDescent="0.2">
      <c r="A91" s="6" t="s">
        <v>7</v>
      </c>
      <c r="B91" s="1" t="s">
        <v>364</v>
      </c>
      <c r="C91" s="1">
        <v>1150</v>
      </c>
      <c r="D91" s="2"/>
    </row>
    <row r="92" spans="1:4" x14ac:dyDescent="0.2">
      <c r="A92" s="6" t="s">
        <v>288</v>
      </c>
      <c r="B92" s="1" t="s">
        <v>371</v>
      </c>
      <c r="C92" s="1">
        <v>895</v>
      </c>
      <c r="D92" s="2"/>
    </row>
    <row r="93" spans="1:4" x14ac:dyDescent="0.2">
      <c r="A93" s="6" t="s">
        <v>127</v>
      </c>
      <c r="B93" s="1" t="s">
        <v>363</v>
      </c>
      <c r="C93" s="1">
        <v>1044</v>
      </c>
      <c r="D93" s="2"/>
    </row>
    <row r="94" spans="1:4" x14ac:dyDescent="0.2">
      <c r="A94" s="6" t="s">
        <v>138</v>
      </c>
      <c r="B94" s="1" t="s">
        <v>364</v>
      </c>
      <c r="C94" s="1">
        <v>985</v>
      </c>
      <c r="D94" s="2"/>
    </row>
    <row r="95" spans="1:4" x14ac:dyDescent="0.2">
      <c r="A95" s="6" t="s">
        <v>160</v>
      </c>
      <c r="B95" s="1" t="s">
        <v>370</v>
      </c>
      <c r="C95" s="1">
        <v>810</v>
      </c>
      <c r="D95" s="2"/>
    </row>
    <row r="96" spans="1:4" x14ac:dyDescent="0.2">
      <c r="A96" s="6" t="s">
        <v>284</v>
      </c>
      <c r="B96" s="1" t="s">
        <v>359</v>
      </c>
      <c r="C96" s="1">
        <v>885</v>
      </c>
      <c r="D96" s="2"/>
    </row>
    <row r="97" spans="1:4" x14ac:dyDescent="0.2">
      <c r="A97" s="6" t="s">
        <v>52</v>
      </c>
      <c r="B97" s="1" t="s">
        <v>363</v>
      </c>
      <c r="C97" s="1">
        <v>1057</v>
      </c>
      <c r="D97" s="2"/>
    </row>
    <row r="98" spans="1:4" x14ac:dyDescent="0.2">
      <c r="A98" s="6" t="s">
        <v>230</v>
      </c>
      <c r="B98" s="1" t="s">
        <v>364</v>
      </c>
      <c r="C98" s="1">
        <v>1074</v>
      </c>
      <c r="D98" s="2"/>
    </row>
    <row r="99" spans="1:4" x14ac:dyDescent="0.2">
      <c r="A99" s="6" t="s">
        <v>25</v>
      </c>
      <c r="B99" s="1" t="s">
        <v>361</v>
      </c>
      <c r="C99" s="1">
        <v>1133</v>
      </c>
      <c r="D99" s="2"/>
    </row>
    <row r="100" spans="1:4" x14ac:dyDescent="0.2">
      <c r="A100" s="6" t="s">
        <v>211</v>
      </c>
      <c r="B100" s="1" t="s">
        <v>366</v>
      </c>
      <c r="C100" s="1">
        <v>894</v>
      </c>
      <c r="D100" s="2"/>
    </row>
    <row r="101" spans="1:4" x14ac:dyDescent="0.2">
      <c r="A101" s="6" t="s">
        <v>77</v>
      </c>
      <c r="B101" s="1" t="s">
        <v>363</v>
      </c>
      <c r="C101" s="1">
        <v>900</v>
      </c>
      <c r="D101" s="2"/>
    </row>
    <row r="102" spans="1:4" x14ac:dyDescent="0.2">
      <c r="A102" s="6" t="s">
        <v>274</v>
      </c>
      <c r="B102" s="1" t="s">
        <v>372</v>
      </c>
      <c r="C102" s="1">
        <v>1123</v>
      </c>
      <c r="D102" s="2"/>
    </row>
    <row r="103" spans="1:4" x14ac:dyDescent="0.2">
      <c r="A103" s="6" t="s">
        <v>350</v>
      </c>
      <c r="B103" s="1" t="s">
        <v>370</v>
      </c>
      <c r="C103" s="1">
        <v>1117</v>
      </c>
      <c r="D103" s="2"/>
    </row>
    <row r="104" spans="1:4" x14ac:dyDescent="0.2">
      <c r="A104" s="6" t="s">
        <v>305</v>
      </c>
      <c r="B104" s="1" t="s">
        <v>361</v>
      </c>
      <c r="C104" s="1">
        <v>801</v>
      </c>
      <c r="D104" s="2"/>
    </row>
    <row r="105" spans="1:4" x14ac:dyDescent="0.2">
      <c r="A105" s="6" t="s">
        <v>244</v>
      </c>
      <c r="B105" s="1" t="s">
        <v>366</v>
      </c>
      <c r="C105" s="1">
        <v>808</v>
      </c>
      <c r="D105" s="2"/>
    </row>
    <row r="106" spans="1:4" x14ac:dyDescent="0.2">
      <c r="A106" s="6" t="s">
        <v>240</v>
      </c>
      <c r="B106" s="1" t="s">
        <v>361</v>
      </c>
      <c r="C106" s="1">
        <v>1098</v>
      </c>
      <c r="D106" s="2"/>
    </row>
    <row r="107" spans="1:4" x14ac:dyDescent="0.2">
      <c r="A107" s="6" t="s">
        <v>146</v>
      </c>
      <c r="B107" s="1" t="s">
        <v>366</v>
      </c>
      <c r="C107" s="1">
        <v>986</v>
      </c>
      <c r="D107" s="2"/>
    </row>
    <row r="108" spans="1:4" x14ac:dyDescent="0.2">
      <c r="A108" s="6" t="s">
        <v>173</v>
      </c>
      <c r="B108" s="1" t="s">
        <v>364</v>
      </c>
      <c r="C108" s="1">
        <v>1120</v>
      </c>
      <c r="D108" s="2"/>
    </row>
    <row r="109" spans="1:4" x14ac:dyDescent="0.2">
      <c r="A109" s="6" t="s">
        <v>148</v>
      </c>
      <c r="B109" s="1" t="s">
        <v>360</v>
      </c>
      <c r="C109" s="1">
        <v>1154</v>
      </c>
      <c r="D109" s="2"/>
    </row>
    <row r="110" spans="1:4" x14ac:dyDescent="0.2">
      <c r="A110" s="6" t="s">
        <v>115</v>
      </c>
      <c r="B110" s="1" t="s">
        <v>365</v>
      </c>
      <c r="C110" s="1">
        <v>938</v>
      </c>
      <c r="D110" s="2"/>
    </row>
    <row r="111" spans="1:4" x14ac:dyDescent="0.2">
      <c r="A111" s="6" t="s">
        <v>98</v>
      </c>
      <c r="B111" s="1" t="s">
        <v>372</v>
      </c>
      <c r="C111" s="1">
        <v>813</v>
      </c>
      <c r="D111" s="2"/>
    </row>
    <row r="112" spans="1:4" x14ac:dyDescent="0.2">
      <c r="A112" s="6" t="s">
        <v>55</v>
      </c>
      <c r="B112" s="1" t="s">
        <v>370</v>
      </c>
      <c r="C112" s="1">
        <v>1016</v>
      </c>
      <c r="D112" s="2"/>
    </row>
    <row r="113" spans="1:4" x14ac:dyDescent="0.2">
      <c r="A113" s="6" t="s">
        <v>330</v>
      </c>
      <c r="B113" s="1" t="s">
        <v>372</v>
      </c>
      <c r="C113" s="1">
        <v>1100</v>
      </c>
      <c r="D113" s="2"/>
    </row>
    <row r="114" spans="1:4" x14ac:dyDescent="0.2">
      <c r="A114" s="6" t="s">
        <v>114</v>
      </c>
      <c r="B114" s="1" t="s">
        <v>367</v>
      </c>
      <c r="C114" s="1">
        <v>1081</v>
      </c>
      <c r="D114" s="2"/>
    </row>
    <row r="115" spans="1:4" x14ac:dyDescent="0.2">
      <c r="A115" s="6" t="s">
        <v>39</v>
      </c>
      <c r="B115" s="1" t="s">
        <v>363</v>
      </c>
      <c r="C115" s="1">
        <v>871</v>
      </c>
      <c r="D115" s="2"/>
    </row>
    <row r="116" spans="1:4" x14ac:dyDescent="0.2">
      <c r="A116" s="6" t="s">
        <v>14</v>
      </c>
      <c r="B116" s="1" t="s">
        <v>361</v>
      </c>
      <c r="C116" s="1">
        <v>889</v>
      </c>
      <c r="D116" s="2"/>
    </row>
    <row r="117" spans="1:4" x14ac:dyDescent="0.2">
      <c r="A117" s="6" t="s">
        <v>344</v>
      </c>
      <c r="B117" s="1" t="s">
        <v>363</v>
      </c>
      <c r="C117" s="1">
        <v>1027</v>
      </c>
      <c r="D117" s="2"/>
    </row>
    <row r="118" spans="1:4" x14ac:dyDescent="0.2">
      <c r="A118" s="6" t="s">
        <v>301</v>
      </c>
      <c r="B118" s="1" t="s">
        <v>365</v>
      </c>
      <c r="C118" s="1">
        <v>1032</v>
      </c>
      <c r="D118" s="2"/>
    </row>
    <row r="119" spans="1:4" x14ac:dyDescent="0.2">
      <c r="A119" s="6" t="s">
        <v>24</v>
      </c>
      <c r="B119" s="1" t="s">
        <v>366</v>
      </c>
      <c r="C119" s="1">
        <v>803</v>
      </c>
      <c r="D119" s="2"/>
    </row>
    <row r="120" spans="1:4" x14ac:dyDescent="0.2">
      <c r="A120" s="6" t="s">
        <v>275</v>
      </c>
      <c r="B120" s="1" t="s">
        <v>366</v>
      </c>
      <c r="C120" s="1">
        <v>1073</v>
      </c>
      <c r="D120" s="2"/>
    </row>
    <row r="121" spans="1:4" x14ac:dyDescent="0.2">
      <c r="A121" s="6" t="s">
        <v>183</v>
      </c>
      <c r="B121" s="1" t="s">
        <v>360</v>
      </c>
      <c r="C121" s="1">
        <v>1143</v>
      </c>
      <c r="D121" s="2"/>
    </row>
    <row r="122" spans="1:4" x14ac:dyDescent="0.2">
      <c r="A122" s="6" t="s">
        <v>209</v>
      </c>
      <c r="B122" s="1" t="s">
        <v>363</v>
      </c>
      <c r="C122" s="1">
        <v>939</v>
      </c>
      <c r="D122" s="2"/>
    </row>
    <row r="123" spans="1:4" x14ac:dyDescent="0.2">
      <c r="A123" s="6" t="s">
        <v>300</v>
      </c>
      <c r="B123" s="1" t="s">
        <v>362</v>
      </c>
      <c r="C123" s="1">
        <v>975</v>
      </c>
      <c r="D123" s="2"/>
    </row>
    <row r="124" spans="1:4" x14ac:dyDescent="0.2">
      <c r="A124" s="6" t="s">
        <v>354</v>
      </c>
      <c r="B124" s="1" t="s">
        <v>361</v>
      </c>
      <c r="C124" s="1">
        <v>914</v>
      </c>
      <c r="D124" s="2"/>
    </row>
    <row r="125" spans="1:4" x14ac:dyDescent="0.2">
      <c r="A125" s="6" t="s">
        <v>237</v>
      </c>
      <c r="B125" s="1" t="s">
        <v>374</v>
      </c>
      <c r="C125" s="1">
        <v>1006</v>
      </c>
      <c r="D125" s="2"/>
    </row>
    <row r="126" spans="1:4" x14ac:dyDescent="0.2">
      <c r="A126" s="6" t="s">
        <v>334</v>
      </c>
      <c r="B126" s="1" t="s">
        <v>361</v>
      </c>
      <c r="C126" s="1">
        <v>1048</v>
      </c>
      <c r="D126" s="2"/>
    </row>
    <row r="127" spans="1:4" x14ac:dyDescent="0.2">
      <c r="A127" s="6" t="s">
        <v>269</v>
      </c>
      <c r="B127" s="1" t="s">
        <v>361</v>
      </c>
      <c r="C127" s="1">
        <v>827</v>
      </c>
      <c r="D127" s="2"/>
    </row>
    <row r="128" spans="1:4" x14ac:dyDescent="0.2">
      <c r="A128" s="6" t="s">
        <v>22</v>
      </c>
      <c r="B128" s="1" t="s">
        <v>360</v>
      </c>
      <c r="C128" s="1">
        <v>1007</v>
      </c>
      <c r="D128" s="2"/>
    </row>
    <row r="129" spans="1:4" x14ac:dyDescent="0.2">
      <c r="A129" s="6" t="s">
        <v>319</v>
      </c>
      <c r="B129" s="1" t="s">
        <v>370</v>
      </c>
      <c r="C129" s="1">
        <v>1136</v>
      </c>
      <c r="D129" s="2"/>
    </row>
    <row r="130" spans="1:4" x14ac:dyDescent="0.2">
      <c r="A130" s="6" t="s">
        <v>1</v>
      </c>
      <c r="B130" s="1" t="s">
        <v>361</v>
      </c>
      <c r="C130" s="1">
        <v>1153</v>
      </c>
      <c r="D130" s="2"/>
    </row>
    <row r="131" spans="1:4" x14ac:dyDescent="0.2">
      <c r="A131" s="6" t="s">
        <v>94</v>
      </c>
      <c r="B131" s="1" t="s">
        <v>373</v>
      </c>
      <c r="C131" s="1">
        <v>883</v>
      </c>
      <c r="D131" s="2"/>
    </row>
    <row r="132" spans="1:4" x14ac:dyDescent="0.2">
      <c r="A132" s="6" t="s">
        <v>335</v>
      </c>
      <c r="B132" s="1" t="s">
        <v>369</v>
      </c>
      <c r="C132" s="1">
        <v>1050</v>
      </c>
      <c r="D132" s="2"/>
    </row>
    <row r="133" spans="1:4" x14ac:dyDescent="0.2">
      <c r="A133" s="6" t="s">
        <v>219</v>
      </c>
      <c r="B133" s="1" t="s">
        <v>359</v>
      </c>
      <c r="C133" s="1">
        <v>934</v>
      </c>
      <c r="D133" s="2"/>
    </row>
    <row r="134" spans="1:4" x14ac:dyDescent="0.2">
      <c r="A134" s="6" t="s">
        <v>249</v>
      </c>
      <c r="B134" s="1" t="s">
        <v>364</v>
      </c>
      <c r="C134" s="1">
        <v>825</v>
      </c>
      <c r="D134" s="2"/>
    </row>
    <row r="135" spans="1:4" x14ac:dyDescent="0.2">
      <c r="A135" s="6" t="s">
        <v>19</v>
      </c>
      <c r="B135" s="1" t="s">
        <v>360</v>
      </c>
      <c r="C135" s="1">
        <v>992</v>
      </c>
      <c r="D135" s="2"/>
    </row>
    <row r="136" spans="1:4" x14ac:dyDescent="0.2">
      <c r="A136" s="6" t="s">
        <v>212</v>
      </c>
      <c r="B136" s="1" t="s">
        <v>366</v>
      </c>
      <c r="C136" s="1">
        <v>896</v>
      </c>
      <c r="D136" s="2"/>
    </row>
    <row r="137" spans="1:4" x14ac:dyDescent="0.2">
      <c r="A137" s="6" t="s">
        <v>245</v>
      </c>
      <c r="B137" s="1" t="s">
        <v>370</v>
      </c>
      <c r="C137" s="1">
        <v>1078</v>
      </c>
      <c r="D137" s="2"/>
    </row>
    <row r="138" spans="1:4" x14ac:dyDescent="0.2">
      <c r="A138" s="6" t="s">
        <v>161</v>
      </c>
      <c r="B138" s="1" t="s">
        <v>367</v>
      </c>
      <c r="C138" s="1">
        <v>907</v>
      </c>
      <c r="D138" s="2"/>
    </row>
    <row r="139" spans="1:4" x14ac:dyDescent="0.2">
      <c r="A139" s="6" t="s">
        <v>270</v>
      </c>
      <c r="B139" s="1" t="s">
        <v>367</v>
      </c>
      <c r="C139" s="1">
        <v>1109</v>
      </c>
      <c r="D139" s="2"/>
    </row>
    <row r="140" spans="1:4" x14ac:dyDescent="0.2">
      <c r="A140" s="6" t="s">
        <v>187</v>
      </c>
      <c r="B140" s="1" t="s">
        <v>359</v>
      </c>
      <c r="C140" s="1">
        <v>1075</v>
      </c>
      <c r="D140" s="2"/>
    </row>
    <row r="141" spans="1:4" x14ac:dyDescent="0.2">
      <c r="A141" s="6" t="s">
        <v>268</v>
      </c>
      <c r="B141" s="1" t="s">
        <v>370</v>
      </c>
      <c r="C141" s="1">
        <v>963</v>
      </c>
      <c r="D141" s="2"/>
    </row>
    <row r="142" spans="1:4" x14ac:dyDescent="0.2">
      <c r="A142" s="6" t="s">
        <v>121</v>
      </c>
      <c r="B142" s="1" t="s">
        <v>366</v>
      </c>
      <c r="C142" s="1">
        <v>805</v>
      </c>
      <c r="D142" s="2"/>
    </row>
    <row r="143" spans="1:4" x14ac:dyDescent="0.2">
      <c r="A143" s="6" t="s">
        <v>50</v>
      </c>
      <c r="B143" s="1" t="s">
        <v>361</v>
      </c>
      <c r="C143" s="1">
        <v>982</v>
      </c>
      <c r="D143" s="2"/>
    </row>
    <row r="144" spans="1:4" x14ac:dyDescent="0.2">
      <c r="A144" s="6" t="s">
        <v>133</v>
      </c>
      <c r="B144" s="1" t="s">
        <v>366</v>
      </c>
      <c r="C144" s="1">
        <v>845</v>
      </c>
      <c r="D144" s="2"/>
    </row>
    <row r="145" spans="1:4" x14ac:dyDescent="0.2">
      <c r="A145" s="6" t="s">
        <v>23</v>
      </c>
      <c r="B145" s="1" t="s">
        <v>374</v>
      </c>
      <c r="C145" s="1">
        <v>837</v>
      </c>
      <c r="D145" s="2"/>
    </row>
    <row r="146" spans="1:4" x14ac:dyDescent="0.2">
      <c r="A146" s="6" t="s">
        <v>234</v>
      </c>
      <c r="B146" s="1" t="s">
        <v>359</v>
      </c>
      <c r="C146" s="1">
        <v>1026</v>
      </c>
      <c r="D146" s="2"/>
    </row>
    <row r="147" spans="1:4" x14ac:dyDescent="0.2">
      <c r="A147" s="6" t="s">
        <v>189</v>
      </c>
      <c r="B147" s="1" t="s">
        <v>362</v>
      </c>
      <c r="C147" s="1">
        <v>1094</v>
      </c>
      <c r="D147" s="2"/>
    </row>
    <row r="148" spans="1:4" x14ac:dyDescent="0.2">
      <c r="A148" s="6" t="s">
        <v>256</v>
      </c>
      <c r="B148" s="1" t="s">
        <v>361</v>
      </c>
      <c r="C148" s="1">
        <v>1086</v>
      </c>
      <c r="D148" s="2"/>
    </row>
    <row r="149" spans="1:4" x14ac:dyDescent="0.2">
      <c r="A149" s="6" t="s">
        <v>185</v>
      </c>
      <c r="B149" s="1" t="s">
        <v>359</v>
      </c>
      <c r="C149" s="1">
        <v>1004</v>
      </c>
      <c r="D149" s="2"/>
    </row>
    <row r="150" spans="1:4" x14ac:dyDescent="0.2">
      <c r="A150" s="6" t="s">
        <v>49</v>
      </c>
      <c r="B150" s="1" t="s">
        <v>363</v>
      </c>
      <c r="C150" s="1">
        <v>847</v>
      </c>
      <c r="D150" s="2"/>
    </row>
    <row r="151" spans="1:4" x14ac:dyDescent="0.2">
      <c r="A151" s="6" t="s">
        <v>156</v>
      </c>
      <c r="B151" s="1" t="s">
        <v>361</v>
      </c>
      <c r="C151" s="1">
        <v>1138</v>
      </c>
      <c r="D151" s="2"/>
    </row>
    <row r="152" spans="1:4" x14ac:dyDescent="0.2">
      <c r="A152" s="6" t="s">
        <v>272</v>
      </c>
      <c r="B152" s="1" t="s">
        <v>370</v>
      </c>
      <c r="C152" s="1">
        <v>1095</v>
      </c>
      <c r="D152" s="2"/>
    </row>
    <row r="153" spans="1:4" x14ac:dyDescent="0.2">
      <c r="A153" s="6" t="s">
        <v>345</v>
      </c>
      <c r="B153" s="1" t="s">
        <v>367</v>
      </c>
      <c r="C153" s="1">
        <v>1049</v>
      </c>
      <c r="D153" s="2"/>
    </row>
    <row r="154" spans="1:4" x14ac:dyDescent="0.2">
      <c r="A154" s="6" t="s">
        <v>196</v>
      </c>
      <c r="B154" s="1" t="s">
        <v>374</v>
      </c>
      <c r="C154" s="1">
        <v>876</v>
      </c>
      <c r="D154" s="2"/>
    </row>
    <row r="155" spans="1:4" x14ac:dyDescent="0.2">
      <c r="A155" s="6" t="s">
        <v>311</v>
      </c>
      <c r="B155" s="1" t="s">
        <v>370</v>
      </c>
      <c r="C155" s="1">
        <v>838</v>
      </c>
      <c r="D155" s="2"/>
    </row>
    <row r="156" spans="1:4" x14ac:dyDescent="0.2">
      <c r="A156" s="6" t="s">
        <v>293</v>
      </c>
      <c r="B156" s="1" t="s">
        <v>368</v>
      </c>
      <c r="C156" s="1">
        <v>1137</v>
      </c>
      <c r="D156" s="2"/>
    </row>
    <row r="157" spans="1:4" x14ac:dyDescent="0.2">
      <c r="A157" s="6" t="s">
        <v>320</v>
      </c>
      <c r="B157" s="1" t="s">
        <v>370</v>
      </c>
      <c r="C157" s="1">
        <v>1043</v>
      </c>
      <c r="D157" s="2"/>
    </row>
    <row r="158" spans="1:4" x14ac:dyDescent="0.2">
      <c r="A158" s="6" t="s">
        <v>27</v>
      </c>
      <c r="B158" s="1" t="s">
        <v>371</v>
      </c>
      <c r="C158" s="1">
        <v>833</v>
      </c>
      <c r="D158" s="2"/>
    </row>
    <row r="159" spans="1:4" x14ac:dyDescent="0.2">
      <c r="A159" s="6" t="s">
        <v>246</v>
      </c>
      <c r="B159" s="1" t="s">
        <v>359</v>
      </c>
      <c r="C159" s="1">
        <v>882</v>
      </c>
      <c r="D159" s="2"/>
    </row>
    <row r="160" spans="1:4" x14ac:dyDescent="0.2">
      <c r="A160" s="6" t="s">
        <v>21</v>
      </c>
      <c r="B160" s="1" t="s">
        <v>366</v>
      </c>
      <c r="C160" s="1">
        <v>1056</v>
      </c>
      <c r="D160" s="2"/>
    </row>
    <row r="161" spans="1:4" x14ac:dyDescent="0.2">
      <c r="A161" s="6" t="s">
        <v>137</v>
      </c>
      <c r="B161" s="1" t="s">
        <v>373</v>
      </c>
      <c r="C161" s="1">
        <v>1110</v>
      </c>
      <c r="D161" s="2"/>
    </row>
    <row r="162" spans="1:4" x14ac:dyDescent="0.2">
      <c r="A162" s="6" t="s">
        <v>32</v>
      </c>
      <c r="B162" s="1" t="s">
        <v>362</v>
      </c>
      <c r="C162" s="1">
        <v>867</v>
      </c>
      <c r="D162" s="2"/>
    </row>
    <row r="163" spans="1:4" x14ac:dyDescent="0.2">
      <c r="A163" s="6" t="s">
        <v>33</v>
      </c>
      <c r="B163" s="1" t="s">
        <v>360</v>
      </c>
      <c r="C163" s="1">
        <v>1009</v>
      </c>
      <c r="D163" s="2"/>
    </row>
    <row r="164" spans="1:4" x14ac:dyDescent="0.2">
      <c r="A164" s="6" t="s">
        <v>217</v>
      </c>
      <c r="B164" s="1" t="s">
        <v>369</v>
      </c>
      <c r="C164" s="1">
        <v>1067</v>
      </c>
      <c r="D164" s="2"/>
    </row>
    <row r="165" spans="1:4" x14ac:dyDescent="0.2">
      <c r="A165" s="6" t="s">
        <v>296</v>
      </c>
      <c r="B165" s="1" t="s">
        <v>364</v>
      </c>
      <c r="C165" s="1">
        <v>1113</v>
      </c>
      <c r="D165" s="2"/>
    </row>
    <row r="166" spans="1:4" x14ac:dyDescent="0.2">
      <c r="A166" s="6" t="s">
        <v>271</v>
      </c>
      <c r="B166" s="1" t="s">
        <v>359</v>
      </c>
      <c r="C166" s="1">
        <v>851</v>
      </c>
      <c r="D166" s="2"/>
    </row>
    <row r="167" spans="1:4" x14ac:dyDescent="0.2">
      <c r="A167" s="6" t="s">
        <v>323</v>
      </c>
      <c r="B167" s="1" t="s">
        <v>360</v>
      </c>
      <c r="C167" s="1">
        <v>901</v>
      </c>
      <c r="D167" s="2"/>
    </row>
    <row r="168" spans="1:4" x14ac:dyDescent="0.2">
      <c r="A168" s="6" t="s">
        <v>9</v>
      </c>
      <c r="B168" s="1" t="s">
        <v>371</v>
      </c>
      <c r="C168" s="1">
        <v>946</v>
      </c>
      <c r="D168" s="2"/>
    </row>
    <row r="169" spans="1:4" x14ac:dyDescent="0.2">
      <c r="A169" s="6" t="s">
        <v>264</v>
      </c>
      <c r="B169" s="1" t="s">
        <v>373</v>
      </c>
      <c r="C169" s="1">
        <v>898</v>
      </c>
      <c r="D169" s="2"/>
    </row>
    <row r="170" spans="1:4" x14ac:dyDescent="0.2">
      <c r="A170" s="6" t="s">
        <v>30</v>
      </c>
      <c r="B170" s="1" t="s">
        <v>361</v>
      </c>
      <c r="C170" s="1">
        <v>830</v>
      </c>
      <c r="D170" s="2"/>
    </row>
    <row r="171" spans="1:4" x14ac:dyDescent="0.2">
      <c r="A171" s="6" t="s">
        <v>124</v>
      </c>
      <c r="B171" s="1" t="s">
        <v>359</v>
      </c>
      <c r="C171" s="1">
        <v>815</v>
      </c>
      <c r="D171" s="2"/>
    </row>
    <row r="172" spans="1:4" x14ac:dyDescent="0.2">
      <c r="A172" s="6" t="s">
        <v>179</v>
      </c>
      <c r="B172" s="1" t="s">
        <v>364</v>
      </c>
      <c r="C172" s="1">
        <v>944</v>
      </c>
      <c r="D172" s="2"/>
    </row>
    <row r="173" spans="1:4" x14ac:dyDescent="0.2">
      <c r="A173" s="6" t="s">
        <v>159</v>
      </c>
      <c r="B173" s="1" t="s">
        <v>368</v>
      </c>
      <c r="C173" s="1">
        <v>1106</v>
      </c>
      <c r="D173" s="2"/>
    </row>
    <row r="174" spans="1:4" x14ac:dyDescent="0.2">
      <c r="A174" s="6" t="s">
        <v>4</v>
      </c>
      <c r="B174" s="1" t="s">
        <v>372</v>
      </c>
      <c r="C174" s="1">
        <v>1059</v>
      </c>
      <c r="D174" s="2"/>
    </row>
    <row r="175" spans="1:4" x14ac:dyDescent="0.2">
      <c r="A175" s="6" t="s">
        <v>158</v>
      </c>
      <c r="B175" s="1" t="s">
        <v>371</v>
      </c>
      <c r="C175" s="1">
        <v>950</v>
      </c>
      <c r="D175" s="2"/>
    </row>
    <row r="176" spans="1:4" x14ac:dyDescent="0.2">
      <c r="A176" s="6" t="s">
        <v>90</v>
      </c>
      <c r="B176" s="1" t="s">
        <v>371</v>
      </c>
      <c r="C176" s="1">
        <v>802</v>
      </c>
      <c r="D176" s="2"/>
    </row>
    <row r="177" spans="1:4" x14ac:dyDescent="0.2">
      <c r="A177" s="6" t="s">
        <v>332</v>
      </c>
      <c r="B177" s="1" t="s">
        <v>366</v>
      </c>
      <c r="C177" s="1">
        <v>1146</v>
      </c>
      <c r="D177" s="2"/>
    </row>
    <row r="178" spans="1:4" x14ac:dyDescent="0.2">
      <c r="A178" s="6" t="s">
        <v>169</v>
      </c>
      <c r="B178" s="1" t="s">
        <v>372</v>
      </c>
      <c r="C178" s="1">
        <v>1023</v>
      </c>
      <c r="D178" s="2"/>
    </row>
    <row r="179" spans="1:4" x14ac:dyDescent="0.2">
      <c r="A179" s="6" t="s">
        <v>145</v>
      </c>
      <c r="B179" s="1" t="s">
        <v>369</v>
      </c>
      <c r="C179" s="1">
        <v>1130</v>
      </c>
      <c r="D179" s="2"/>
    </row>
    <row r="180" spans="1:4" x14ac:dyDescent="0.2">
      <c r="A180" s="6" t="s">
        <v>162</v>
      </c>
      <c r="B180" s="1" t="s">
        <v>367</v>
      </c>
      <c r="C180" s="1">
        <v>987</v>
      </c>
      <c r="D180" s="2"/>
    </row>
    <row r="181" spans="1:4" x14ac:dyDescent="0.2">
      <c r="A181" s="6" t="s">
        <v>235</v>
      </c>
      <c r="B181" s="1" t="s">
        <v>371</v>
      </c>
      <c r="C181" s="1">
        <v>911</v>
      </c>
      <c r="D181" s="2"/>
    </row>
    <row r="182" spans="1:4" x14ac:dyDescent="0.2">
      <c r="A182" s="6" t="s">
        <v>181</v>
      </c>
      <c r="B182" s="1" t="s">
        <v>366</v>
      </c>
      <c r="C182" s="1">
        <v>998</v>
      </c>
      <c r="D182" s="2"/>
    </row>
    <row r="183" spans="1:4" x14ac:dyDescent="0.2">
      <c r="A183" s="6" t="s">
        <v>188</v>
      </c>
      <c r="B183" s="1" t="s">
        <v>372</v>
      </c>
      <c r="C183" s="1">
        <v>887</v>
      </c>
      <c r="D183" s="2"/>
    </row>
    <row r="184" spans="1:4" x14ac:dyDescent="0.2">
      <c r="A184" s="6" t="s">
        <v>290</v>
      </c>
      <c r="B184" s="1" t="s">
        <v>364</v>
      </c>
      <c r="C184" s="1">
        <v>1045</v>
      </c>
      <c r="D184" s="2"/>
    </row>
    <row r="185" spans="1:4" x14ac:dyDescent="0.2">
      <c r="A185" s="6" t="s">
        <v>51</v>
      </c>
      <c r="B185" s="1" t="s">
        <v>360</v>
      </c>
      <c r="C185" s="1">
        <v>964</v>
      </c>
      <c r="D185" s="2"/>
    </row>
    <row r="186" spans="1:4" x14ac:dyDescent="0.2">
      <c r="A186" s="6" t="s">
        <v>168</v>
      </c>
      <c r="B186" s="1" t="s">
        <v>361</v>
      </c>
      <c r="C186" s="1">
        <v>850</v>
      </c>
      <c r="D186" s="2"/>
    </row>
    <row r="187" spans="1:4" x14ac:dyDescent="0.2">
      <c r="A187" s="6" t="s">
        <v>205</v>
      </c>
      <c r="B187" s="1" t="s">
        <v>368</v>
      </c>
      <c r="C187" s="1">
        <v>908</v>
      </c>
      <c r="D187" s="2"/>
    </row>
    <row r="188" spans="1:4" x14ac:dyDescent="0.2">
      <c r="A188" s="6" t="s">
        <v>2</v>
      </c>
      <c r="B188" s="1" t="s">
        <v>369</v>
      </c>
      <c r="C188" s="1">
        <v>1124</v>
      </c>
      <c r="D188" s="2"/>
    </row>
    <row r="189" spans="1:4" x14ac:dyDescent="0.2">
      <c r="A189" s="6" t="s">
        <v>324</v>
      </c>
      <c r="B189" s="1" t="s">
        <v>373</v>
      </c>
      <c r="C189" s="1">
        <v>891</v>
      </c>
      <c r="D189" s="2"/>
    </row>
    <row r="190" spans="1:4" x14ac:dyDescent="0.2">
      <c r="A190" s="6" t="s">
        <v>164</v>
      </c>
      <c r="B190" s="1" t="s">
        <v>367</v>
      </c>
      <c r="C190" s="1">
        <v>931</v>
      </c>
      <c r="D190" s="2"/>
    </row>
    <row r="191" spans="1:4" x14ac:dyDescent="0.2">
      <c r="A191" s="6" t="s">
        <v>328</v>
      </c>
      <c r="B191" s="1" t="s">
        <v>366</v>
      </c>
      <c r="C191" s="1">
        <v>1072</v>
      </c>
      <c r="D191" s="2"/>
    </row>
    <row r="192" spans="1:4" x14ac:dyDescent="0.2">
      <c r="A192" s="6" t="s">
        <v>56</v>
      </c>
      <c r="B192" s="1" t="s">
        <v>361</v>
      </c>
      <c r="C192" s="1">
        <v>1053</v>
      </c>
      <c r="D192" s="2"/>
    </row>
    <row r="193" spans="1:4" x14ac:dyDescent="0.2">
      <c r="A193" s="6" t="s">
        <v>241</v>
      </c>
      <c r="B193" s="1" t="s">
        <v>363</v>
      </c>
      <c r="C193" s="1">
        <v>1063</v>
      </c>
      <c r="D193" s="2"/>
    </row>
    <row r="194" spans="1:4" x14ac:dyDescent="0.2">
      <c r="A194" s="6" t="s">
        <v>190</v>
      </c>
      <c r="B194" s="1" t="s">
        <v>373</v>
      </c>
      <c r="C194" s="1">
        <v>1069</v>
      </c>
      <c r="D194" s="2"/>
    </row>
    <row r="195" spans="1:4" x14ac:dyDescent="0.2">
      <c r="A195" s="6" t="s">
        <v>93</v>
      </c>
      <c r="B195" s="1" t="s">
        <v>364</v>
      </c>
      <c r="C195" s="1">
        <v>1107</v>
      </c>
      <c r="D195" s="2"/>
    </row>
    <row r="196" spans="1:4" x14ac:dyDescent="0.2">
      <c r="A196" s="6" t="s">
        <v>197</v>
      </c>
      <c r="B196" s="1" t="s">
        <v>371</v>
      </c>
      <c r="C196" s="1">
        <v>884</v>
      </c>
      <c r="D196" s="2"/>
    </row>
    <row r="197" spans="1:4" x14ac:dyDescent="0.2">
      <c r="A197" s="6" t="s">
        <v>198</v>
      </c>
      <c r="B197" s="1" t="s">
        <v>371</v>
      </c>
      <c r="C197" s="1">
        <v>910</v>
      </c>
      <c r="D197" s="2"/>
    </row>
    <row r="198" spans="1:4" x14ac:dyDescent="0.2">
      <c r="A198" s="6" t="s">
        <v>91</v>
      </c>
      <c r="B198" s="1" t="s">
        <v>363</v>
      </c>
      <c r="C198" s="1">
        <v>842</v>
      </c>
      <c r="D198" s="2"/>
    </row>
    <row r="199" spans="1:4" x14ac:dyDescent="0.2">
      <c r="A199" s="6" t="s">
        <v>227</v>
      </c>
      <c r="B199" s="1" t="s">
        <v>374</v>
      </c>
      <c r="C199" s="1">
        <v>995</v>
      </c>
      <c r="D199" s="2"/>
    </row>
    <row r="200" spans="1:4" x14ac:dyDescent="0.2">
      <c r="A200" s="6" t="s">
        <v>182</v>
      </c>
      <c r="B200" s="1" t="s">
        <v>364</v>
      </c>
      <c r="C200" s="1">
        <v>804</v>
      </c>
      <c r="D200" s="2"/>
    </row>
    <row r="201" spans="1:4" x14ac:dyDescent="0.2">
      <c r="A201" s="6" t="s">
        <v>165</v>
      </c>
      <c r="B201" s="1" t="s">
        <v>366</v>
      </c>
      <c r="C201" s="1">
        <v>980</v>
      </c>
      <c r="D201" s="2"/>
    </row>
    <row r="202" spans="1:4" x14ac:dyDescent="0.2">
      <c r="A202" s="6" t="s">
        <v>273</v>
      </c>
      <c r="B202" s="1" t="s">
        <v>363</v>
      </c>
      <c r="C202" s="1">
        <v>1089</v>
      </c>
      <c r="D202" s="2"/>
    </row>
    <row r="203" spans="1:4" x14ac:dyDescent="0.2">
      <c r="A203" s="6" t="s">
        <v>251</v>
      </c>
      <c r="B203" s="1" t="s">
        <v>361</v>
      </c>
      <c r="C203" s="1">
        <v>956</v>
      </c>
      <c r="D203" s="2"/>
    </row>
    <row r="204" spans="1:4" x14ac:dyDescent="0.2">
      <c r="A204" s="6" t="s">
        <v>31</v>
      </c>
      <c r="B204" s="1" t="s">
        <v>359</v>
      </c>
      <c r="C204" s="1">
        <v>892</v>
      </c>
      <c r="D204" s="2"/>
    </row>
    <row r="205" spans="1:4" x14ac:dyDescent="0.2">
      <c r="A205" s="6" t="s">
        <v>351</v>
      </c>
      <c r="B205" s="1" t="s">
        <v>367</v>
      </c>
      <c r="C205" s="1">
        <v>1101</v>
      </c>
      <c r="D205" s="2"/>
    </row>
    <row r="206" spans="1:4" x14ac:dyDescent="0.2">
      <c r="A206" s="6" t="s">
        <v>141</v>
      </c>
      <c r="B206" s="1" t="s">
        <v>366</v>
      </c>
      <c r="C206" s="1">
        <v>902</v>
      </c>
      <c r="D206" s="2"/>
    </row>
    <row r="207" spans="1:4" x14ac:dyDescent="0.2">
      <c r="A207" s="6" t="s">
        <v>171</v>
      </c>
      <c r="B207" s="1" t="s">
        <v>360</v>
      </c>
      <c r="C207" s="1">
        <v>903</v>
      </c>
      <c r="D207" s="2"/>
    </row>
    <row r="208" spans="1:4" x14ac:dyDescent="0.2">
      <c r="A208" s="6" t="s">
        <v>6</v>
      </c>
      <c r="B208" s="1" t="s">
        <v>370</v>
      </c>
      <c r="C208" s="1">
        <v>832</v>
      </c>
      <c r="D208" s="2"/>
    </row>
    <row r="209" spans="1:4" x14ac:dyDescent="0.2">
      <c r="A209" s="6" t="s">
        <v>336</v>
      </c>
      <c r="B209" s="1" t="s">
        <v>359</v>
      </c>
      <c r="C209" s="1">
        <v>962</v>
      </c>
      <c r="D209" s="2"/>
    </row>
    <row r="210" spans="1:4" x14ac:dyDescent="0.2">
      <c r="A210" s="6" t="s">
        <v>278</v>
      </c>
      <c r="B210" s="1" t="s">
        <v>372</v>
      </c>
      <c r="C210" s="1">
        <v>854</v>
      </c>
      <c r="D210" s="2"/>
    </row>
    <row r="211" spans="1:4" x14ac:dyDescent="0.2">
      <c r="A211" s="6" t="s">
        <v>100</v>
      </c>
      <c r="B211" s="1" t="s">
        <v>369</v>
      </c>
      <c r="C211" s="1">
        <v>1085</v>
      </c>
      <c r="D211" s="2"/>
    </row>
    <row r="212" spans="1:4" x14ac:dyDescent="0.2">
      <c r="A212" s="6" t="s">
        <v>75</v>
      </c>
      <c r="B212" s="1" t="s">
        <v>363</v>
      </c>
      <c r="C212" s="1">
        <v>1000</v>
      </c>
      <c r="D212" s="2"/>
    </row>
    <row r="213" spans="1:4" x14ac:dyDescent="0.2">
      <c r="A213" s="6" t="s">
        <v>154</v>
      </c>
      <c r="B213" s="1" t="s">
        <v>360</v>
      </c>
      <c r="C213" s="1">
        <v>807</v>
      </c>
      <c r="D213" s="2"/>
    </row>
    <row r="214" spans="1:4" x14ac:dyDescent="0.2">
      <c r="A214" s="6" t="s">
        <v>109</v>
      </c>
      <c r="B214" s="1" t="s">
        <v>360</v>
      </c>
      <c r="C214" s="1">
        <v>981</v>
      </c>
      <c r="D214" s="2"/>
    </row>
    <row r="215" spans="1:4" x14ac:dyDescent="0.2">
      <c r="A215" s="6" t="s">
        <v>342</v>
      </c>
      <c r="B215" s="1" t="s">
        <v>364</v>
      </c>
      <c r="C215" s="1">
        <v>852</v>
      </c>
      <c r="D215" s="2"/>
    </row>
    <row r="216" spans="1:4" x14ac:dyDescent="0.2">
      <c r="A216" s="6" t="s">
        <v>329</v>
      </c>
      <c r="B216" s="1" t="s">
        <v>371</v>
      </c>
      <c r="C216" s="1">
        <v>1025</v>
      </c>
      <c r="D216" s="2"/>
    </row>
    <row r="217" spans="1:4" x14ac:dyDescent="0.2">
      <c r="A217" s="6" t="s">
        <v>126</v>
      </c>
      <c r="B217" s="1" t="s">
        <v>365</v>
      </c>
      <c r="C217" s="1">
        <v>849</v>
      </c>
      <c r="D217" s="2"/>
    </row>
    <row r="218" spans="1:4" x14ac:dyDescent="0.2">
      <c r="A218" s="6" t="s">
        <v>46</v>
      </c>
      <c r="B218" s="1" t="s">
        <v>363</v>
      </c>
      <c r="C218" s="1">
        <v>949</v>
      </c>
      <c r="D218" s="2"/>
    </row>
    <row r="219" spans="1:4" x14ac:dyDescent="0.2">
      <c r="A219" s="6" t="s">
        <v>192</v>
      </c>
      <c r="B219" s="1" t="s">
        <v>370</v>
      </c>
      <c r="C219" s="1">
        <v>1071</v>
      </c>
      <c r="D219" s="2"/>
    </row>
    <row r="220" spans="1:4" x14ac:dyDescent="0.2">
      <c r="A220" s="6" t="s">
        <v>208</v>
      </c>
      <c r="B220" s="1" t="s">
        <v>366</v>
      </c>
      <c r="C220" s="1">
        <v>1040</v>
      </c>
      <c r="D220" s="2"/>
    </row>
    <row r="221" spans="1:4" x14ac:dyDescent="0.2">
      <c r="A221" s="6" t="s">
        <v>280</v>
      </c>
      <c r="B221" s="1" t="s">
        <v>374</v>
      </c>
      <c r="C221" s="1">
        <v>1013</v>
      </c>
      <c r="D221" s="2"/>
    </row>
    <row r="222" spans="1:4" x14ac:dyDescent="0.2">
      <c r="A222" s="6" t="s">
        <v>147</v>
      </c>
      <c r="B222" s="1" t="s">
        <v>360</v>
      </c>
      <c r="C222" s="1">
        <v>918</v>
      </c>
      <c r="D222" s="2"/>
    </row>
    <row r="223" spans="1:4" x14ac:dyDescent="0.2">
      <c r="A223" s="6" t="s">
        <v>131</v>
      </c>
      <c r="B223" s="1" t="s">
        <v>369</v>
      </c>
      <c r="C223" s="1">
        <v>1104</v>
      </c>
      <c r="D223" s="2"/>
    </row>
    <row r="224" spans="1:4" x14ac:dyDescent="0.2">
      <c r="A224" s="6" t="s">
        <v>202</v>
      </c>
      <c r="B224" s="1" t="s">
        <v>363</v>
      </c>
      <c r="C224" s="1">
        <v>1077</v>
      </c>
      <c r="D224" s="2"/>
    </row>
    <row r="225" spans="1:4" x14ac:dyDescent="0.2">
      <c r="A225" s="6" t="s">
        <v>120</v>
      </c>
      <c r="B225" s="1" t="s">
        <v>366</v>
      </c>
      <c r="C225" s="1">
        <v>866</v>
      </c>
      <c r="D225" s="2"/>
    </row>
    <row r="226" spans="1:4" x14ac:dyDescent="0.2">
      <c r="A226" s="6" t="s">
        <v>139</v>
      </c>
      <c r="B226" s="1" t="s">
        <v>362</v>
      </c>
      <c r="C226" s="1">
        <v>973</v>
      </c>
      <c r="D226" s="2"/>
    </row>
    <row r="227" spans="1:4" x14ac:dyDescent="0.2">
      <c r="A227" s="6" t="s">
        <v>67</v>
      </c>
      <c r="B227" s="1" t="s">
        <v>364</v>
      </c>
      <c r="C227" s="1">
        <v>933</v>
      </c>
      <c r="D227" s="2"/>
    </row>
    <row r="228" spans="1:4" x14ac:dyDescent="0.2">
      <c r="A228" s="6" t="s">
        <v>309</v>
      </c>
      <c r="B228" s="1" t="s">
        <v>365</v>
      </c>
      <c r="C228" s="1">
        <v>858</v>
      </c>
      <c r="D228" s="2"/>
    </row>
    <row r="229" spans="1:4" x14ac:dyDescent="0.2">
      <c r="A229" s="6" t="s">
        <v>214</v>
      </c>
      <c r="B229" s="1" t="s">
        <v>371</v>
      </c>
      <c r="C229" s="1">
        <v>886</v>
      </c>
      <c r="D229" s="2"/>
    </row>
    <row r="230" spans="1:4" x14ac:dyDescent="0.2">
      <c r="A230" s="6" t="s">
        <v>299</v>
      </c>
      <c r="B230" s="1" t="s">
        <v>359</v>
      </c>
      <c r="C230" s="1">
        <v>1066</v>
      </c>
      <c r="D230" s="2"/>
    </row>
    <row r="231" spans="1:4" x14ac:dyDescent="0.2">
      <c r="A231" s="6" t="s">
        <v>113</v>
      </c>
      <c r="B231" s="1" t="s">
        <v>363</v>
      </c>
      <c r="C231" s="1">
        <v>974</v>
      </c>
      <c r="D231" s="2"/>
    </row>
    <row r="232" spans="1:4" x14ac:dyDescent="0.2">
      <c r="A232" s="6" t="s">
        <v>282</v>
      </c>
      <c r="B232" s="1" t="s">
        <v>366</v>
      </c>
      <c r="C232" s="1">
        <v>1147</v>
      </c>
      <c r="D232" s="2"/>
    </row>
    <row r="233" spans="1:4" x14ac:dyDescent="0.2">
      <c r="A233" s="6" t="s">
        <v>42</v>
      </c>
      <c r="B233" s="1" t="s">
        <v>373</v>
      </c>
      <c r="C233" s="1">
        <v>1014</v>
      </c>
      <c r="D233" s="2"/>
    </row>
    <row r="234" spans="1:4" x14ac:dyDescent="0.2">
      <c r="A234" s="6" t="s">
        <v>287</v>
      </c>
      <c r="B234" s="1" t="s">
        <v>359</v>
      </c>
      <c r="C234" s="1">
        <v>806</v>
      </c>
      <c r="D234" s="2"/>
    </row>
    <row r="235" spans="1:4" x14ac:dyDescent="0.2">
      <c r="A235" s="6" t="s">
        <v>233</v>
      </c>
      <c r="B235" s="1" t="s">
        <v>371</v>
      </c>
      <c r="C235" s="1">
        <v>1052</v>
      </c>
      <c r="D235" s="2"/>
    </row>
    <row r="236" spans="1:4" x14ac:dyDescent="0.2">
      <c r="A236" s="6" t="s">
        <v>213</v>
      </c>
      <c r="B236" s="1" t="s">
        <v>360</v>
      </c>
      <c r="C236" s="1">
        <v>1062</v>
      </c>
      <c r="D236" s="2"/>
    </row>
    <row r="237" spans="1:4" x14ac:dyDescent="0.2">
      <c r="A237" s="6" t="s">
        <v>106</v>
      </c>
      <c r="B237" s="1" t="s">
        <v>364</v>
      </c>
      <c r="C237" s="1">
        <v>1010</v>
      </c>
      <c r="D237" s="2"/>
    </row>
    <row r="238" spans="1:4" x14ac:dyDescent="0.2">
      <c r="A238" s="6" t="s">
        <v>236</v>
      </c>
      <c r="B238" s="1" t="s">
        <v>364</v>
      </c>
      <c r="C238" s="1">
        <v>1142</v>
      </c>
      <c r="D238" s="2"/>
    </row>
    <row r="239" spans="1:4" x14ac:dyDescent="0.2">
      <c r="A239" s="6" t="s">
        <v>177</v>
      </c>
      <c r="B239" s="1" t="s">
        <v>360</v>
      </c>
      <c r="C239" s="1">
        <v>954</v>
      </c>
      <c r="D239" s="2"/>
    </row>
    <row r="240" spans="1:4" x14ac:dyDescent="0.2">
      <c r="A240" s="6" t="s">
        <v>289</v>
      </c>
      <c r="B240" s="1" t="s">
        <v>369</v>
      </c>
      <c r="C240" s="1">
        <v>1090</v>
      </c>
      <c r="D240" s="2"/>
    </row>
    <row r="241" spans="1:4" x14ac:dyDescent="0.2">
      <c r="A241" s="6" t="s">
        <v>70</v>
      </c>
      <c r="B241" s="1" t="s">
        <v>366</v>
      </c>
      <c r="C241" s="1">
        <v>1005</v>
      </c>
      <c r="D241" s="2"/>
    </row>
    <row r="242" spans="1:4" x14ac:dyDescent="0.2">
      <c r="A242" s="6" t="s">
        <v>68</v>
      </c>
      <c r="B242" s="1" t="s">
        <v>366</v>
      </c>
      <c r="C242" s="1">
        <v>1046</v>
      </c>
      <c r="D242" s="2"/>
    </row>
    <row r="243" spans="1:4" x14ac:dyDescent="0.2">
      <c r="A243" s="6" t="s">
        <v>259</v>
      </c>
      <c r="B243" s="1" t="s">
        <v>371</v>
      </c>
      <c r="C243" s="1">
        <v>875</v>
      </c>
      <c r="D243" s="2"/>
    </row>
    <row r="244" spans="1:4" x14ac:dyDescent="0.2">
      <c r="A244" s="6" t="s">
        <v>292</v>
      </c>
      <c r="B244" s="1" t="s">
        <v>370</v>
      </c>
      <c r="C244" s="1">
        <v>1087</v>
      </c>
      <c r="D244" s="2"/>
    </row>
    <row r="245" spans="1:4" x14ac:dyDescent="0.2">
      <c r="A245" s="6" t="s">
        <v>352</v>
      </c>
      <c r="B245" s="1" t="s">
        <v>370</v>
      </c>
      <c r="C245" s="1">
        <v>836</v>
      </c>
      <c r="D245" s="2"/>
    </row>
    <row r="246" spans="1:4" x14ac:dyDescent="0.2">
      <c r="A246" s="6" t="s">
        <v>58</v>
      </c>
      <c r="B246" s="1" t="s">
        <v>363</v>
      </c>
      <c r="C246" s="1">
        <v>905</v>
      </c>
      <c r="D246" s="2"/>
    </row>
    <row r="247" spans="1:4" x14ac:dyDescent="0.2">
      <c r="A247" s="6" t="s">
        <v>355</v>
      </c>
      <c r="B247" s="1" t="s">
        <v>359</v>
      </c>
      <c r="C247" s="1">
        <v>1034</v>
      </c>
      <c r="D247" s="2"/>
    </row>
    <row r="248" spans="1:4" x14ac:dyDescent="0.2">
      <c r="A248" s="6" t="s">
        <v>96</v>
      </c>
      <c r="B248" s="1" t="s">
        <v>368</v>
      </c>
      <c r="C248" s="1">
        <v>820</v>
      </c>
      <c r="D248" s="2"/>
    </row>
    <row r="249" spans="1:4" x14ac:dyDescent="0.2">
      <c r="A249" s="6" t="s">
        <v>261</v>
      </c>
      <c r="B249" s="1" t="s">
        <v>363</v>
      </c>
      <c r="C249" s="1">
        <v>1051</v>
      </c>
      <c r="D249" s="2"/>
    </row>
    <row r="250" spans="1:4" x14ac:dyDescent="0.2">
      <c r="A250" s="6" t="s">
        <v>297</v>
      </c>
      <c r="B250" s="1" t="s">
        <v>370</v>
      </c>
      <c r="C250" s="1">
        <v>824</v>
      </c>
      <c r="D250" s="2"/>
    </row>
    <row r="251" spans="1:4" x14ac:dyDescent="0.2">
      <c r="A251" s="6" t="s">
        <v>304</v>
      </c>
      <c r="B251" s="1" t="s">
        <v>371</v>
      </c>
      <c r="C251" s="1">
        <v>1134</v>
      </c>
      <c r="D251" s="2"/>
    </row>
    <row r="252" spans="1:4" x14ac:dyDescent="0.2">
      <c r="A252" s="6" t="s">
        <v>200</v>
      </c>
      <c r="B252" s="1" t="s">
        <v>359</v>
      </c>
      <c r="C252" s="1">
        <v>920</v>
      </c>
      <c r="D252" s="2"/>
    </row>
    <row r="253" spans="1:4" x14ac:dyDescent="0.2">
      <c r="A253" s="6" t="s">
        <v>326</v>
      </c>
      <c r="B253" s="1" t="s">
        <v>363</v>
      </c>
      <c r="C253" s="1">
        <v>1129</v>
      </c>
      <c r="D253" s="2"/>
    </row>
    <row r="254" spans="1:4" x14ac:dyDescent="0.2">
      <c r="A254" s="6" t="s">
        <v>167</v>
      </c>
      <c r="B254" s="1" t="s">
        <v>367</v>
      </c>
      <c r="C254" s="1">
        <v>1099</v>
      </c>
      <c r="D254" s="2"/>
    </row>
    <row r="255" spans="1:4" x14ac:dyDescent="0.2">
      <c r="A255" s="6" t="s">
        <v>172</v>
      </c>
      <c r="B255" s="1" t="s">
        <v>363</v>
      </c>
      <c r="C255" s="1">
        <v>1018</v>
      </c>
      <c r="D255" s="2"/>
    </row>
    <row r="256" spans="1:4" x14ac:dyDescent="0.2">
      <c r="A256" s="6" t="s">
        <v>353</v>
      </c>
      <c r="B256" s="1" t="s">
        <v>362</v>
      </c>
      <c r="C256" s="1">
        <v>860</v>
      </c>
      <c r="D256" s="2"/>
    </row>
    <row r="257" spans="1:4" x14ac:dyDescent="0.2">
      <c r="A257" s="6" t="s">
        <v>116</v>
      </c>
      <c r="B257" s="1" t="s">
        <v>361</v>
      </c>
      <c r="C257" s="1">
        <v>1076</v>
      </c>
      <c r="D257" s="2"/>
    </row>
    <row r="258" spans="1:4" x14ac:dyDescent="0.2">
      <c r="A258" s="6" t="s">
        <v>220</v>
      </c>
      <c r="B258" s="1" t="s">
        <v>368</v>
      </c>
      <c r="C258" s="1">
        <v>1033</v>
      </c>
      <c r="D258" s="2"/>
    </row>
    <row r="259" spans="1:4" x14ac:dyDescent="0.2">
      <c r="A259" s="6" t="s">
        <v>11</v>
      </c>
      <c r="B259" s="1" t="s">
        <v>373</v>
      </c>
      <c r="C259" s="1">
        <v>1114</v>
      </c>
      <c r="D259" s="2"/>
    </row>
    <row r="260" spans="1:4" x14ac:dyDescent="0.2">
      <c r="A260" s="6" t="s">
        <v>118</v>
      </c>
      <c r="B260" s="1" t="s">
        <v>359</v>
      </c>
      <c r="C260" s="1">
        <v>840</v>
      </c>
      <c r="D260" s="2"/>
    </row>
    <row r="261" spans="1:4" x14ac:dyDescent="0.2">
      <c r="A261" s="6" t="s">
        <v>18</v>
      </c>
      <c r="B261" s="1" t="s">
        <v>365</v>
      </c>
      <c r="C261" s="1">
        <v>1127</v>
      </c>
      <c r="D261" s="2"/>
    </row>
    <row r="262" spans="1:4" x14ac:dyDescent="0.2">
      <c r="A262" s="6" t="s">
        <v>224</v>
      </c>
      <c r="B262" s="1" t="s">
        <v>366</v>
      </c>
      <c r="C262" s="1">
        <v>863</v>
      </c>
      <c r="D262" s="2"/>
    </row>
    <row r="263" spans="1:4" x14ac:dyDescent="0.2">
      <c r="A263" s="6" t="s">
        <v>84</v>
      </c>
      <c r="B263" s="1" t="s">
        <v>370</v>
      </c>
      <c r="C263" s="1">
        <v>945</v>
      </c>
      <c r="D263" s="2"/>
    </row>
    <row r="264" spans="1:4" x14ac:dyDescent="0.2">
      <c r="A264" s="6" t="s">
        <v>129</v>
      </c>
      <c r="B264" s="1" t="s">
        <v>368</v>
      </c>
      <c r="C264" s="1">
        <v>864</v>
      </c>
      <c r="D264" s="2"/>
    </row>
    <row r="265" spans="1:4" x14ac:dyDescent="0.2">
      <c r="A265" s="6" t="s">
        <v>263</v>
      </c>
      <c r="B265" s="1" t="s">
        <v>368</v>
      </c>
      <c r="C265" s="1">
        <v>893</v>
      </c>
      <c r="D265" s="2"/>
    </row>
    <row r="266" spans="1:4" x14ac:dyDescent="0.2">
      <c r="A266" s="6" t="s">
        <v>215</v>
      </c>
      <c r="B266" s="1" t="s">
        <v>368</v>
      </c>
      <c r="C266" s="1">
        <v>812</v>
      </c>
      <c r="D266" s="2"/>
    </row>
    <row r="267" spans="1:4" x14ac:dyDescent="0.2">
      <c r="A267" s="6" t="s">
        <v>322</v>
      </c>
      <c r="B267" s="1" t="s">
        <v>361</v>
      </c>
      <c r="C267" s="1">
        <v>1102</v>
      </c>
      <c r="D267" s="2"/>
    </row>
    <row r="268" spans="1:4" x14ac:dyDescent="0.2">
      <c r="A268" s="6" t="s">
        <v>85</v>
      </c>
      <c r="B268" s="1" t="s">
        <v>364</v>
      </c>
      <c r="C268" s="1">
        <v>996</v>
      </c>
      <c r="D268" s="2"/>
    </row>
    <row r="269" spans="1:4" x14ac:dyDescent="0.2">
      <c r="A269" s="6" t="s">
        <v>62</v>
      </c>
      <c r="B269" s="1" t="s">
        <v>359</v>
      </c>
      <c r="C269" s="1">
        <v>917</v>
      </c>
      <c r="D269" s="2"/>
    </row>
    <row r="270" spans="1:4" x14ac:dyDescent="0.2">
      <c r="A270" s="6" t="s">
        <v>149</v>
      </c>
      <c r="B270" s="1" t="s">
        <v>370</v>
      </c>
      <c r="C270" s="1">
        <v>1022</v>
      </c>
      <c r="D270" s="2"/>
    </row>
    <row r="271" spans="1:4" x14ac:dyDescent="0.2">
      <c r="A271" s="6" t="s">
        <v>17</v>
      </c>
      <c r="B271" s="1" t="s">
        <v>372</v>
      </c>
      <c r="C271" s="1">
        <v>1079</v>
      </c>
      <c r="D271" s="2"/>
    </row>
    <row r="272" spans="1:4" x14ac:dyDescent="0.2">
      <c r="A272" s="6" t="s">
        <v>341</v>
      </c>
      <c r="B272" s="1" t="s">
        <v>371</v>
      </c>
      <c r="C272" s="1">
        <v>811</v>
      </c>
      <c r="D272" s="2"/>
    </row>
    <row r="273" spans="1:4" x14ac:dyDescent="0.2">
      <c r="A273" s="6" t="s">
        <v>243</v>
      </c>
      <c r="B273" s="1" t="s">
        <v>373</v>
      </c>
      <c r="C273" s="1">
        <v>921</v>
      </c>
      <c r="D273" s="2"/>
    </row>
    <row r="274" spans="1:4" x14ac:dyDescent="0.2">
      <c r="A274" s="6" t="s">
        <v>152</v>
      </c>
      <c r="B274" s="1" t="s">
        <v>374</v>
      </c>
      <c r="C274" s="1">
        <v>965</v>
      </c>
      <c r="D274" s="2"/>
    </row>
    <row r="275" spans="1:4" x14ac:dyDescent="0.2">
      <c r="A275" s="6" t="s">
        <v>79</v>
      </c>
      <c r="B275" s="1" t="s">
        <v>367</v>
      </c>
      <c r="C275" s="1">
        <v>1039</v>
      </c>
      <c r="D275" s="2"/>
    </row>
    <row r="276" spans="1:4" x14ac:dyDescent="0.2">
      <c r="A276" s="6" t="s">
        <v>347</v>
      </c>
      <c r="B276" s="1" t="s">
        <v>361</v>
      </c>
      <c r="C276" s="1">
        <v>961</v>
      </c>
      <c r="D276" s="2"/>
    </row>
    <row r="277" spans="1:4" x14ac:dyDescent="0.2">
      <c r="A277" s="6" t="s">
        <v>176</v>
      </c>
      <c r="B277" s="1" t="s">
        <v>373</v>
      </c>
      <c r="C277" s="1">
        <v>1036</v>
      </c>
      <c r="D277" s="2"/>
    </row>
    <row r="278" spans="1:4" x14ac:dyDescent="0.2">
      <c r="A278" s="6" t="s">
        <v>340</v>
      </c>
      <c r="B278" s="1" t="s">
        <v>365</v>
      </c>
      <c r="C278" s="1">
        <v>994</v>
      </c>
      <c r="D278" s="2"/>
    </row>
    <row r="279" spans="1:4" x14ac:dyDescent="0.2">
      <c r="A279" s="6" t="s">
        <v>144</v>
      </c>
      <c r="B279" s="1" t="s">
        <v>365</v>
      </c>
      <c r="C279" s="1">
        <v>1065</v>
      </c>
      <c r="D279" s="2"/>
    </row>
    <row r="280" spans="1:4" x14ac:dyDescent="0.2">
      <c r="A280" s="6" t="s">
        <v>174</v>
      </c>
      <c r="B280" s="1" t="s">
        <v>362</v>
      </c>
      <c r="C280" s="1">
        <v>873</v>
      </c>
      <c r="D280" s="2"/>
    </row>
    <row r="281" spans="1:4" x14ac:dyDescent="0.2">
      <c r="A281" s="6" t="s">
        <v>298</v>
      </c>
      <c r="B281" s="1" t="s">
        <v>372</v>
      </c>
      <c r="C281" s="1">
        <v>1132</v>
      </c>
      <c r="D281" s="2"/>
    </row>
    <row r="282" spans="1:4" x14ac:dyDescent="0.2">
      <c r="A282" s="6" t="s">
        <v>225</v>
      </c>
      <c r="B282" s="1" t="s">
        <v>367</v>
      </c>
      <c r="C282" s="1">
        <v>1020</v>
      </c>
      <c r="D282" s="2"/>
    </row>
    <row r="283" spans="1:4" x14ac:dyDescent="0.2">
      <c r="A283" s="6" t="s">
        <v>5</v>
      </c>
      <c r="B283" s="1" t="s">
        <v>365</v>
      </c>
      <c r="C283" s="1">
        <v>924</v>
      </c>
      <c r="D283" s="2"/>
    </row>
    <row r="284" spans="1:4" x14ac:dyDescent="0.2">
      <c r="A284" s="6" t="s">
        <v>339</v>
      </c>
      <c r="B284" s="1" t="s">
        <v>359</v>
      </c>
      <c r="C284" s="1">
        <v>983</v>
      </c>
      <c r="D284" s="2"/>
    </row>
    <row r="285" spans="1:4" x14ac:dyDescent="0.2">
      <c r="A285" s="6" t="s">
        <v>254</v>
      </c>
      <c r="B285" s="1" t="s">
        <v>371</v>
      </c>
      <c r="C285" s="1">
        <v>1131</v>
      </c>
      <c r="D285" s="2"/>
    </row>
    <row r="286" spans="1:4" x14ac:dyDescent="0.2">
      <c r="A286" s="6" t="s">
        <v>312</v>
      </c>
      <c r="B286" s="1" t="s">
        <v>370</v>
      </c>
      <c r="C286" s="1">
        <v>997</v>
      </c>
      <c r="D286" s="2"/>
    </row>
    <row r="287" spans="1:4" x14ac:dyDescent="0.2">
      <c r="A287" s="6" t="s">
        <v>307</v>
      </c>
      <c r="B287" s="1" t="s">
        <v>361</v>
      </c>
      <c r="C287" s="1">
        <v>925</v>
      </c>
      <c r="D287" s="2"/>
    </row>
    <row r="288" spans="1:4" x14ac:dyDescent="0.2">
      <c r="A288" s="6" t="s">
        <v>28</v>
      </c>
      <c r="B288" s="1" t="s">
        <v>369</v>
      </c>
      <c r="C288" s="1">
        <v>1126</v>
      </c>
      <c r="D288" s="2"/>
    </row>
    <row r="289" spans="1:4" x14ac:dyDescent="0.2">
      <c r="A289" s="6" t="s">
        <v>101</v>
      </c>
      <c r="B289" s="1" t="s">
        <v>363</v>
      </c>
      <c r="C289" s="1">
        <v>909</v>
      </c>
      <c r="D289" s="2"/>
    </row>
    <row r="290" spans="1:4" x14ac:dyDescent="0.2">
      <c r="A290" s="6" t="s">
        <v>130</v>
      </c>
      <c r="B290" s="1" t="s">
        <v>374</v>
      </c>
      <c r="C290" s="1">
        <v>958</v>
      </c>
      <c r="D290" s="2"/>
    </row>
    <row r="291" spans="1:4" x14ac:dyDescent="0.2">
      <c r="A291" s="6" t="s">
        <v>258</v>
      </c>
      <c r="B291" s="1" t="s">
        <v>371</v>
      </c>
      <c r="C291" s="1">
        <v>948</v>
      </c>
      <c r="D291" s="2"/>
    </row>
    <row r="292" spans="1:4" x14ac:dyDescent="0.2">
      <c r="A292" s="6" t="s">
        <v>104</v>
      </c>
      <c r="B292" s="1" t="s">
        <v>361</v>
      </c>
      <c r="C292" s="1">
        <v>984</v>
      </c>
      <c r="D292" s="2"/>
    </row>
    <row r="293" spans="1:4" x14ac:dyDescent="0.2">
      <c r="A293" s="6" t="s">
        <v>134</v>
      </c>
      <c r="B293" s="1" t="s">
        <v>363</v>
      </c>
      <c r="C293" s="1">
        <v>1088</v>
      </c>
      <c r="D293" s="2"/>
    </row>
    <row r="294" spans="1:4" x14ac:dyDescent="0.2">
      <c r="A294" s="6" t="s">
        <v>184</v>
      </c>
      <c r="B294" s="1" t="s">
        <v>360</v>
      </c>
      <c r="C294" s="1">
        <v>1028</v>
      </c>
      <c r="D294" s="2"/>
    </row>
    <row r="295" spans="1:4" x14ac:dyDescent="0.2">
      <c r="A295" s="6" t="s">
        <v>325</v>
      </c>
      <c r="B295" s="1" t="s">
        <v>359</v>
      </c>
      <c r="C295" s="1">
        <v>1093</v>
      </c>
      <c r="D295" s="2"/>
    </row>
    <row r="296" spans="1:4" x14ac:dyDescent="0.2">
      <c r="A296" s="6" t="s">
        <v>206</v>
      </c>
      <c r="B296" s="1" t="s">
        <v>372</v>
      </c>
      <c r="C296" s="1">
        <v>1038</v>
      </c>
      <c r="D296" s="2"/>
    </row>
    <row r="297" spans="1:4" x14ac:dyDescent="0.2">
      <c r="A297" s="6" t="s">
        <v>327</v>
      </c>
      <c r="B297" s="1" t="s">
        <v>374</v>
      </c>
      <c r="C297" s="1">
        <v>816</v>
      </c>
      <c r="D297" s="2"/>
    </row>
    <row r="298" spans="1:4" x14ac:dyDescent="0.2">
      <c r="A298" s="6" t="s">
        <v>136</v>
      </c>
      <c r="B298" s="1" t="s">
        <v>369</v>
      </c>
      <c r="C298" s="1">
        <v>919</v>
      </c>
      <c r="D298" s="2"/>
    </row>
    <row r="299" spans="1:4" x14ac:dyDescent="0.2">
      <c r="A299" s="6" t="s">
        <v>123</v>
      </c>
      <c r="B299" s="1" t="s">
        <v>359</v>
      </c>
      <c r="C299" s="1">
        <v>828</v>
      </c>
      <c r="D299" s="2"/>
    </row>
    <row r="300" spans="1:4" x14ac:dyDescent="0.2">
      <c r="A300" s="6" t="s">
        <v>36</v>
      </c>
      <c r="B300" s="1" t="s">
        <v>368</v>
      </c>
      <c r="C300" s="1">
        <v>1115</v>
      </c>
      <c r="D300" s="2"/>
    </row>
    <row r="301" spans="1:4" x14ac:dyDescent="0.2">
      <c r="A301" s="6" t="s">
        <v>283</v>
      </c>
      <c r="B301" s="1" t="s">
        <v>361</v>
      </c>
      <c r="C301" s="1">
        <v>1070</v>
      </c>
      <c r="D301" s="2"/>
    </row>
    <row r="302" spans="1:4" x14ac:dyDescent="0.2">
      <c r="A302" s="6" t="s">
        <v>331</v>
      </c>
      <c r="B302" s="1" t="s">
        <v>367</v>
      </c>
      <c r="C302" s="1">
        <v>966</v>
      </c>
      <c r="D302" s="2"/>
    </row>
    <row r="303" spans="1:4" x14ac:dyDescent="0.2">
      <c r="A303" s="6" t="s">
        <v>250</v>
      </c>
      <c r="B303" s="1" t="s">
        <v>364</v>
      </c>
      <c r="C303" s="1">
        <v>976</v>
      </c>
      <c r="D303" s="2"/>
    </row>
    <row r="304" spans="1:4" x14ac:dyDescent="0.2">
      <c r="A304" s="6" t="s">
        <v>63</v>
      </c>
      <c r="B304" s="1" t="s">
        <v>373</v>
      </c>
      <c r="C304" s="1">
        <v>1080</v>
      </c>
      <c r="D304" s="2"/>
    </row>
    <row r="305" spans="1:4" x14ac:dyDescent="0.2">
      <c r="A305" s="6" t="s">
        <v>285</v>
      </c>
      <c r="B305" s="1" t="s">
        <v>373</v>
      </c>
      <c r="C305" s="1">
        <v>1092</v>
      </c>
      <c r="D305" s="2"/>
    </row>
    <row r="306" spans="1:4" x14ac:dyDescent="0.2">
      <c r="A306" s="6" t="s">
        <v>117</v>
      </c>
      <c r="B306" s="1" t="s">
        <v>370</v>
      </c>
      <c r="C306" s="1">
        <v>1105</v>
      </c>
      <c r="D306" s="2"/>
    </row>
    <row r="307" spans="1:4" x14ac:dyDescent="0.2">
      <c r="A307" s="6" t="s">
        <v>99</v>
      </c>
      <c r="B307" s="1" t="s">
        <v>368</v>
      </c>
      <c r="C307" s="1">
        <v>952</v>
      </c>
      <c r="D307" s="2"/>
    </row>
    <row r="308" spans="1:4" x14ac:dyDescent="0.2">
      <c r="A308" s="6" t="s">
        <v>102</v>
      </c>
      <c r="B308" s="1" t="s">
        <v>373</v>
      </c>
      <c r="C308" s="1">
        <v>899</v>
      </c>
      <c r="D308" s="2"/>
    </row>
    <row r="309" spans="1:4" x14ac:dyDescent="0.2">
      <c r="A309" s="6" t="s">
        <v>255</v>
      </c>
      <c r="B309" s="1" t="s">
        <v>367</v>
      </c>
      <c r="C309" s="1">
        <v>960</v>
      </c>
      <c r="D309" s="2"/>
    </row>
    <row r="310" spans="1:4" x14ac:dyDescent="0.2">
      <c r="A310" s="6" t="s">
        <v>57</v>
      </c>
      <c r="B310" s="1" t="s">
        <v>360</v>
      </c>
      <c r="C310" s="1">
        <v>835</v>
      </c>
      <c r="D310" s="2"/>
    </row>
    <row r="311" spans="1:4" x14ac:dyDescent="0.2">
      <c r="A311" s="6" t="s">
        <v>201</v>
      </c>
      <c r="B311" s="1" t="s">
        <v>363</v>
      </c>
      <c r="C311" s="1">
        <v>904</v>
      </c>
      <c r="D311" s="2"/>
    </row>
    <row r="312" spans="1:4" x14ac:dyDescent="0.2">
      <c r="A312" s="6" t="s">
        <v>26</v>
      </c>
      <c r="B312" s="1" t="s">
        <v>365</v>
      </c>
      <c r="C312" s="1">
        <v>870</v>
      </c>
      <c r="D312" s="2"/>
    </row>
    <row r="313" spans="1:4" x14ac:dyDescent="0.2">
      <c r="A313" s="6" t="s">
        <v>65</v>
      </c>
      <c r="B313" s="1" t="s">
        <v>373</v>
      </c>
      <c r="C313" s="1">
        <v>1082</v>
      </c>
      <c r="D313" s="2"/>
    </row>
    <row r="314" spans="1:4" x14ac:dyDescent="0.2">
      <c r="A314" s="6" t="s">
        <v>71</v>
      </c>
      <c r="B314" s="1" t="s">
        <v>369</v>
      </c>
      <c r="C314" s="1">
        <v>970</v>
      </c>
      <c r="D314" s="2"/>
    </row>
    <row r="315" spans="1:4" x14ac:dyDescent="0.2">
      <c r="A315" s="6" t="s">
        <v>166</v>
      </c>
      <c r="B315" s="1" t="s">
        <v>368</v>
      </c>
      <c r="C315" s="1">
        <v>912</v>
      </c>
      <c r="D315" s="2"/>
    </row>
    <row r="316" spans="1:4" x14ac:dyDescent="0.2">
      <c r="A316" s="6" t="s">
        <v>16</v>
      </c>
      <c r="B316" s="1" t="s">
        <v>372</v>
      </c>
      <c r="C316" s="1">
        <v>1055</v>
      </c>
      <c r="D316" s="2"/>
    </row>
    <row r="317" spans="1:4" x14ac:dyDescent="0.2">
      <c r="A317" s="6" t="s">
        <v>321</v>
      </c>
      <c r="B317" s="1" t="s">
        <v>371</v>
      </c>
      <c r="C317" s="1">
        <v>923</v>
      </c>
      <c r="D317" s="2"/>
    </row>
    <row r="318" spans="1:4" x14ac:dyDescent="0.2">
      <c r="A318" s="6" t="s">
        <v>44</v>
      </c>
      <c r="B318" s="1" t="s">
        <v>365</v>
      </c>
      <c r="C318" s="1">
        <v>872</v>
      </c>
      <c r="D318" s="2"/>
    </row>
    <row r="319" spans="1:4" x14ac:dyDescent="0.2">
      <c r="A319" s="6" t="s">
        <v>267</v>
      </c>
      <c r="B319" s="1" t="s">
        <v>369</v>
      </c>
      <c r="C319" s="1">
        <v>1017</v>
      </c>
      <c r="D319" s="2"/>
    </row>
    <row r="320" spans="1:4" x14ac:dyDescent="0.2">
      <c r="A320" s="6" t="s">
        <v>231</v>
      </c>
      <c r="B320" s="1" t="s">
        <v>366</v>
      </c>
      <c r="C320" s="1">
        <v>1116</v>
      </c>
      <c r="D320" s="2"/>
    </row>
    <row r="321" spans="1:4" x14ac:dyDescent="0.2">
      <c r="A321" s="6" t="s">
        <v>34</v>
      </c>
      <c r="B321" s="1" t="s">
        <v>374</v>
      </c>
      <c r="C321" s="1">
        <v>930</v>
      </c>
      <c r="D321" s="2"/>
    </row>
    <row r="322" spans="1:4" x14ac:dyDescent="0.2">
      <c r="A322" s="6" t="s">
        <v>105</v>
      </c>
      <c r="B322" s="1" t="s">
        <v>372</v>
      </c>
      <c r="C322" s="1">
        <v>1001</v>
      </c>
      <c r="D322" s="2"/>
    </row>
    <row r="323" spans="1:4" x14ac:dyDescent="0.2">
      <c r="A323" s="6" t="s">
        <v>3</v>
      </c>
      <c r="B323" s="1" t="s">
        <v>366</v>
      </c>
      <c r="C323" s="1">
        <v>1119</v>
      </c>
      <c r="D323" s="2"/>
    </row>
    <row r="324" spans="1:4" x14ac:dyDescent="0.2">
      <c r="A324" s="6" t="s">
        <v>82</v>
      </c>
      <c r="B324" s="1" t="s">
        <v>367</v>
      </c>
      <c r="C324" s="1">
        <v>841</v>
      </c>
      <c r="D324" s="2"/>
    </row>
    <row r="325" spans="1:4" x14ac:dyDescent="0.2">
      <c r="A325" s="6" t="s">
        <v>89</v>
      </c>
      <c r="B325" s="1" t="s">
        <v>372</v>
      </c>
      <c r="C325" s="1">
        <v>1083</v>
      </c>
      <c r="D325" s="2"/>
    </row>
    <row r="326" spans="1:4" x14ac:dyDescent="0.2">
      <c r="A326" s="6" t="s">
        <v>343</v>
      </c>
      <c r="B326" s="1" t="s">
        <v>359</v>
      </c>
      <c r="C326" s="1">
        <v>877</v>
      </c>
      <c r="D326" s="2"/>
    </row>
    <row r="327" spans="1:4" x14ac:dyDescent="0.2">
      <c r="A327" s="6" t="s">
        <v>210</v>
      </c>
      <c r="B327" s="1" t="s">
        <v>369</v>
      </c>
      <c r="C327" s="1">
        <v>916</v>
      </c>
      <c r="D327" s="2"/>
    </row>
    <row r="328" spans="1:4" x14ac:dyDescent="0.2">
      <c r="A328" s="6" t="s">
        <v>135</v>
      </c>
      <c r="B328" s="1" t="s">
        <v>364</v>
      </c>
      <c r="C328" s="1">
        <v>818</v>
      </c>
      <c r="D328" s="2"/>
    </row>
    <row r="329" spans="1:4" x14ac:dyDescent="0.2">
      <c r="A329" s="6" t="s">
        <v>260</v>
      </c>
      <c r="B329" s="1" t="s">
        <v>362</v>
      </c>
      <c r="C329" s="1">
        <v>1042</v>
      </c>
      <c r="D329" s="2"/>
    </row>
    <row r="330" spans="1:4" x14ac:dyDescent="0.2">
      <c r="A330" s="6" t="s">
        <v>346</v>
      </c>
      <c r="B330" s="1" t="s">
        <v>368</v>
      </c>
      <c r="C330" s="1">
        <v>941</v>
      </c>
      <c r="D330" s="2"/>
    </row>
    <row r="331" spans="1:4" x14ac:dyDescent="0.2">
      <c r="A331" s="6" t="s">
        <v>20</v>
      </c>
      <c r="B331" s="1" t="s">
        <v>360</v>
      </c>
      <c r="C331" s="1">
        <v>1122</v>
      </c>
      <c r="D331" s="2"/>
    </row>
    <row r="332" spans="1:4" x14ac:dyDescent="0.2">
      <c r="A332" s="6" t="s">
        <v>207</v>
      </c>
      <c r="B332" s="1" t="s">
        <v>371</v>
      </c>
      <c r="C332" s="1">
        <v>972</v>
      </c>
      <c r="D332" s="2"/>
    </row>
    <row r="333" spans="1:4" x14ac:dyDescent="0.2">
      <c r="A333" s="6" t="s">
        <v>195</v>
      </c>
      <c r="B333" s="1" t="s">
        <v>373</v>
      </c>
      <c r="C333" s="1">
        <v>1019</v>
      </c>
      <c r="D333" s="2"/>
    </row>
    <row r="334" spans="1:4" x14ac:dyDescent="0.2">
      <c r="A334" s="6" t="s">
        <v>140</v>
      </c>
      <c r="B334" s="1" t="s">
        <v>371</v>
      </c>
      <c r="C334" s="1">
        <v>977</v>
      </c>
      <c r="D334" s="2"/>
    </row>
    <row r="335" spans="1:4" x14ac:dyDescent="0.2">
      <c r="A335" s="6" t="s">
        <v>291</v>
      </c>
      <c r="B335" s="1" t="s">
        <v>373</v>
      </c>
      <c r="C335" s="1">
        <v>1121</v>
      </c>
      <c r="D335" s="2"/>
    </row>
    <row r="336" spans="1:4" x14ac:dyDescent="0.2">
      <c r="A336" s="6" t="s">
        <v>221</v>
      </c>
      <c r="B336" s="1" t="s">
        <v>361</v>
      </c>
      <c r="C336" s="1">
        <v>890</v>
      </c>
      <c r="D336" s="2"/>
    </row>
    <row r="337" spans="1:4" x14ac:dyDescent="0.2">
      <c r="A337" s="6" t="s">
        <v>252</v>
      </c>
      <c r="B337" s="1" t="s">
        <v>360</v>
      </c>
      <c r="C337" s="1">
        <v>879</v>
      </c>
      <c r="D337" s="2"/>
    </row>
    <row r="338" spans="1:4" x14ac:dyDescent="0.2">
      <c r="A338" s="6" t="s">
        <v>317</v>
      </c>
      <c r="B338" s="1" t="s">
        <v>361</v>
      </c>
      <c r="C338" s="1">
        <v>1060</v>
      </c>
      <c r="D338" s="2"/>
    </row>
    <row r="339" spans="1:4" x14ac:dyDescent="0.2">
      <c r="A339" s="6" t="s">
        <v>72</v>
      </c>
      <c r="B339" s="1" t="s">
        <v>368</v>
      </c>
      <c r="C339" s="1">
        <v>834</v>
      </c>
      <c r="D339" s="2"/>
    </row>
    <row r="340" spans="1:4" x14ac:dyDescent="0.2">
      <c r="A340" s="6" t="s">
        <v>239</v>
      </c>
      <c r="B340" s="1" t="s">
        <v>374</v>
      </c>
      <c r="C340" s="1">
        <v>969</v>
      </c>
      <c r="D340" s="2"/>
    </row>
    <row r="341" spans="1:4" x14ac:dyDescent="0.2">
      <c r="A341" s="6" t="s">
        <v>248</v>
      </c>
      <c r="B341" s="1" t="s">
        <v>362</v>
      </c>
      <c r="C341" s="1">
        <v>1103</v>
      </c>
      <c r="D341" s="2"/>
    </row>
    <row r="342" spans="1:4" x14ac:dyDescent="0.2">
      <c r="A342" s="6" t="s">
        <v>10</v>
      </c>
      <c r="B342" s="1" t="s">
        <v>371</v>
      </c>
      <c r="C342" s="1">
        <v>936</v>
      </c>
      <c r="D342" s="2"/>
    </row>
    <row r="343" spans="1:4" x14ac:dyDescent="0.2">
      <c r="A343" s="6" t="s">
        <v>86</v>
      </c>
      <c r="B343" s="1" t="s">
        <v>363</v>
      </c>
      <c r="C343" s="1">
        <v>1068</v>
      </c>
      <c r="D343" s="2"/>
    </row>
    <row r="344" spans="1:4" x14ac:dyDescent="0.2">
      <c r="A344" s="6" t="s">
        <v>315</v>
      </c>
      <c r="B344" s="1" t="s">
        <v>365</v>
      </c>
      <c r="C344" s="1">
        <v>855</v>
      </c>
      <c r="D344" s="2"/>
    </row>
    <row r="345" spans="1:4" x14ac:dyDescent="0.2">
      <c r="A345" s="6" t="s">
        <v>38</v>
      </c>
      <c r="B345" s="1" t="s">
        <v>362</v>
      </c>
      <c r="C345" s="1">
        <v>1108</v>
      </c>
      <c r="D345" s="2"/>
    </row>
    <row r="346" spans="1:4" x14ac:dyDescent="0.2">
      <c r="A346" s="6" t="s">
        <v>232</v>
      </c>
      <c r="B346" s="1" t="s">
        <v>366</v>
      </c>
      <c r="C346" s="1">
        <v>1015</v>
      </c>
      <c r="D346" s="2"/>
    </row>
    <row r="347" spans="1:4" x14ac:dyDescent="0.2">
      <c r="A347" s="6" t="s">
        <v>303</v>
      </c>
      <c r="B347" s="1" t="s">
        <v>374</v>
      </c>
      <c r="C347" s="1">
        <v>856</v>
      </c>
      <c r="D347" s="2"/>
    </row>
    <row r="348" spans="1:4" x14ac:dyDescent="0.2">
      <c r="A348" s="6" t="s">
        <v>78</v>
      </c>
      <c r="B348" s="1" t="s">
        <v>373</v>
      </c>
      <c r="C348" s="1">
        <v>865</v>
      </c>
      <c r="D348" s="2"/>
    </row>
    <row r="349" spans="1:4" x14ac:dyDescent="0.2">
      <c r="A349" s="6" t="s">
        <v>92</v>
      </c>
      <c r="B349" s="1" t="s">
        <v>369</v>
      </c>
      <c r="C349" s="1">
        <v>1097</v>
      </c>
      <c r="D349" s="2"/>
    </row>
    <row r="350" spans="1:4" x14ac:dyDescent="0.2">
      <c r="A350" s="6" t="s">
        <v>45</v>
      </c>
      <c r="B350" s="1" t="s">
        <v>368</v>
      </c>
      <c r="C350" s="1">
        <v>1012</v>
      </c>
      <c r="D350" s="2"/>
    </row>
    <row r="351" spans="1:4" x14ac:dyDescent="0.2">
      <c r="A351" s="6" t="s">
        <v>13</v>
      </c>
      <c r="B351" s="1" t="s">
        <v>365</v>
      </c>
      <c r="C351" s="1">
        <v>831</v>
      </c>
      <c r="D351" s="2"/>
    </row>
    <row r="352" spans="1:4" x14ac:dyDescent="0.2">
      <c r="A352" s="6" t="s">
        <v>81</v>
      </c>
      <c r="B352" s="1" t="s">
        <v>364</v>
      </c>
      <c r="C352" s="1">
        <v>913</v>
      </c>
      <c r="D352" s="2"/>
    </row>
    <row r="353" spans="1:4" x14ac:dyDescent="0.2">
      <c r="A353" s="6" t="s">
        <v>337</v>
      </c>
      <c r="B353" s="1" t="s">
        <v>364</v>
      </c>
      <c r="C353" s="1">
        <v>906</v>
      </c>
      <c r="D353" s="2"/>
    </row>
    <row r="354" spans="1:4" x14ac:dyDescent="0.2">
      <c r="A354" s="6" t="s">
        <v>226</v>
      </c>
      <c r="B354" s="1" t="s">
        <v>360</v>
      </c>
      <c r="C354" s="1">
        <v>915</v>
      </c>
      <c r="D354" s="2"/>
    </row>
    <row r="355" spans="1:4" x14ac:dyDescent="0.2">
      <c r="A355" s="6" t="s">
        <v>257</v>
      </c>
      <c r="B355" s="1" t="s">
        <v>374</v>
      </c>
      <c r="C355" s="1">
        <v>822</v>
      </c>
      <c r="D355" s="2"/>
    </row>
    <row r="356" spans="1:4" x14ac:dyDescent="0.2">
      <c r="A356" s="6" t="s">
        <v>128</v>
      </c>
      <c r="B356" s="1" t="s">
        <v>374</v>
      </c>
      <c r="C356" s="1">
        <v>935</v>
      </c>
      <c r="D356" s="2"/>
    </row>
  </sheetData>
  <sortState ref="A2:C356">
    <sortCondition ref="A2:A3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3"/>
  <sheetViews>
    <sheetView workbookViewId="0">
      <selection activeCell="K14" sqref="K14"/>
    </sheetView>
  </sheetViews>
  <sheetFormatPr defaultRowHeight="12" x14ac:dyDescent="0.2"/>
  <cols>
    <col min="1" max="1" width="13.33203125" customWidth="1"/>
    <col min="2" max="2" width="20.83203125" customWidth="1"/>
    <col min="3" max="3" width="13.33203125" customWidth="1"/>
    <col min="4" max="4" width="13.33203125" style="1" customWidth="1"/>
  </cols>
  <sheetData>
    <row r="1" spans="1:6" ht="14.1" customHeight="1" x14ac:dyDescent="0.2">
      <c r="A1" s="11" t="s">
        <v>469</v>
      </c>
      <c r="B1" s="11" t="s">
        <v>468</v>
      </c>
      <c r="C1" s="11" t="s">
        <v>470</v>
      </c>
      <c r="D1" s="11" t="s">
        <v>474</v>
      </c>
    </row>
    <row r="2" spans="1:6" x14ac:dyDescent="0.2">
      <c r="A2" s="1" t="str">
        <f ca="1">YEAR(TODAY())-6&amp;"/"&amp;TEXT(3,"00")</f>
        <v>2015/03</v>
      </c>
      <c r="B2" s="10" t="s">
        <v>406</v>
      </c>
      <c r="C2" s="9">
        <v>870000</v>
      </c>
    </row>
    <row r="3" spans="1:6" x14ac:dyDescent="0.2">
      <c r="A3" s="1" t="str">
        <f ca="1">YEAR(TODAY())-5&amp;"/"&amp;TEXT(5,"00")</f>
        <v>2016/05</v>
      </c>
      <c r="B3" s="10" t="s">
        <v>429</v>
      </c>
      <c r="C3" s="9">
        <v>840000</v>
      </c>
      <c r="F3" s="8" t="s">
        <v>471</v>
      </c>
    </row>
    <row r="4" spans="1:6" x14ac:dyDescent="0.2">
      <c r="A4" s="1" t="str">
        <f ca="1">YEAR(TODAY())-1&amp;"/"&amp;TEXT(7,"00")</f>
        <v>2020/07</v>
      </c>
      <c r="B4" s="10" t="s">
        <v>437</v>
      </c>
      <c r="C4" s="9">
        <v>625000</v>
      </c>
      <c r="F4" s="8" t="s">
        <v>472</v>
      </c>
    </row>
    <row r="5" spans="1:6" x14ac:dyDescent="0.2">
      <c r="A5" s="1" t="str">
        <f ca="1">YEAR(TODAY())-4&amp;"/"&amp;TEXT(9,"00")</f>
        <v>2017/09</v>
      </c>
      <c r="B5" s="10" t="s">
        <v>422</v>
      </c>
      <c r="C5" s="9">
        <v>950000</v>
      </c>
      <c r="F5" s="8" t="s">
        <v>473</v>
      </c>
    </row>
    <row r="6" spans="1:6" x14ac:dyDescent="0.2">
      <c r="A6" s="1" t="str">
        <f ca="1">YEAR(TODAY())-6&amp;"/"&amp;TEXT(17,"00")</f>
        <v>2015/17</v>
      </c>
      <c r="B6" s="10" t="s">
        <v>383</v>
      </c>
      <c r="C6" s="9">
        <v>455000</v>
      </c>
    </row>
    <row r="7" spans="1:6" x14ac:dyDescent="0.2">
      <c r="A7" s="1" t="str">
        <f ca="1">YEAR(TODAY())-2&amp;"/"&amp;TEXT(7,"00")</f>
        <v>2019/07</v>
      </c>
      <c r="B7" s="10" t="s">
        <v>417</v>
      </c>
      <c r="C7" s="9">
        <v>635000</v>
      </c>
    </row>
    <row r="8" spans="1:6" x14ac:dyDescent="0.2">
      <c r="A8" s="1" t="str">
        <f ca="1">YEAR(TODAY())-5&amp;"/"&amp;TEXT(6,"00")</f>
        <v>2016/06</v>
      </c>
      <c r="B8" s="10" t="s">
        <v>430</v>
      </c>
      <c r="C8" s="9">
        <v>610000</v>
      </c>
    </row>
    <row r="9" spans="1:6" x14ac:dyDescent="0.2">
      <c r="A9" s="1" t="str">
        <f ca="1">YEAR(TODAY())-3&amp;"/"&amp;TEXT(9,"00")</f>
        <v>2018/09</v>
      </c>
      <c r="B9" s="10" t="s">
        <v>397</v>
      </c>
      <c r="C9" s="9">
        <v>680000</v>
      </c>
    </row>
    <row r="10" spans="1:6" x14ac:dyDescent="0.2">
      <c r="A10" s="1" t="str">
        <f ca="1">YEAR(TODAY())-6&amp;"/"&amp;TEXT(6,"00")</f>
        <v>2015/06</v>
      </c>
      <c r="B10" s="10" t="s">
        <v>441</v>
      </c>
      <c r="C10" s="9">
        <v>695000</v>
      </c>
    </row>
    <row r="11" spans="1:6" x14ac:dyDescent="0.2">
      <c r="A11" s="1" t="str">
        <f ca="1">YEAR(TODAY())-3&amp;"/"&amp;TEXT(15,"00")</f>
        <v>2018/15</v>
      </c>
      <c r="B11" s="10" t="s">
        <v>403</v>
      </c>
      <c r="C11" s="9">
        <v>660000</v>
      </c>
    </row>
    <row r="12" spans="1:6" x14ac:dyDescent="0.2">
      <c r="A12" s="1" t="str">
        <f ca="1">YEAR(TODAY())-5&amp;"/"&amp;TEXT(11,"00")</f>
        <v>2016/11</v>
      </c>
      <c r="B12" s="10" t="s">
        <v>392</v>
      </c>
      <c r="C12" s="9">
        <v>555000</v>
      </c>
    </row>
    <row r="13" spans="1:6" x14ac:dyDescent="0.2">
      <c r="A13" s="1" t="str">
        <f ca="1">YEAR(TODAY())-1&amp;"/"&amp;TEXT(8,"00")</f>
        <v>2020/08</v>
      </c>
      <c r="B13" s="10" t="s">
        <v>449</v>
      </c>
      <c r="C13" s="9">
        <v>965000</v>
      </c>
    </row>
    <row r="14" spans="1:6" x14ac:dyDescent="0.2">
      <c r="A14" s="1" t="str">
        <f ca="1">YEAR(TODAY())-4&amp;"/"&amp;TEXT(11,"00")</f>
        <v>2017/11</v>
      </c>
      <c r="B14" s="10" t="s">
        <v>456</v>
      </c>
      <c r="C14" s="9">
        <v>515000</v>
      </c>
    </row>
    <row r="15" spans="1:6" x14ac:dyDescent="0.2">
      <c r="A15" s="1" t="str">
        <f ca="1">YEAR(TODAY())-5&amp;"/"&amp;TEXT(14,"00")</f>
        <v>2016/14</v>
      </c>
      <c r="B15" s="10" t="s">
        <v>410</v>
      </c>
      <c r="C15" s="9">
        <v>655000</v>
      </c>
    </row>
    <row r="16" spans="1:6" x14ac:dyDescent="0.2">
      <c r="A16" s="1" t="str">
        <f ca="1">YEAR(TODAY())-1&amp;"/"&amp;TEXT(14,"00")</f>
        <v>2020/14</v>
      </c>
      <c r="B16" s="10" t="s">
        <v>416</v>
      </c>
      <c r="C16" s="9">
        <v>420000</v>
      </c>
    </row>
    <row r="17" spans="1:3" x14ac:dyDescent="0.2">
      <c r="A17" s="1" t="str">
        <f ca="1">YEAR(TODAY())-4&amp;"/"&amp;TEXT(14,"00")</f>
        <v>2017/14</v>
      </c>
      <c r="B17" s="10" t="s">
        <v>461</v>
      </c>
      <c r="C17" s="9">
        <v>965000</v>
      </c>
    </row>
    <row r="18" spans="1:3" x14ac:dyDescent="0.2">
      <c r="A18" s="1" t="str">
        <f ca="1">YEAR(TODAY())-5&amp;"/"&amp;TEXT(15,"00")</f>
        <v>2016/15</v>
      </c>
      <c r="B18" s="10" t="s">
        <v>452</v>
      </c>
      <c r="C18" s="9">
        <v>820000</v>
      </c>
    </row>
    <row r="19" spans="1:3" x14ac:dyDescent="0.2">
      <c r="A19" s="1" t="str">
        <f ca="1">YEAR(TODAY())-3&amp;"/"&amp;TEXT(20,"00")</f>
        <v>2018/20</v>
      </c>
      <c r="B19" s="10" t="s">
        <v>395</v>
      </c>
      <c r="C19" s="9">
        <v>555000</v>
      </c>
    </row>
    <row r="20" spans="1:3" x14ac:dyDescent="0.2">
      <c r="A20" s="1" t="str">
        <f ca="1">YEAR(TODAY())-3&amp;"/"&amp;TEXT(22,"00")</f>
        <v>2018/22</v>
      </c>
      <c r="B20" s="10" t="s">
        <v>414</v>
      </c>
      <c r="C20" s="9">
        <v>435000</v>
      </c>
    </row>
    <row r="21" spans="1:3" x14ac:dyDescent="0.2">
      <c r="A21" s="1" t="str">
        <f ca="1">YEAR(TODAY())-6&amp;"/"&amp;TEXT(2,"00")</f>
        <v>2015/02</v>
      </c>
      <c r="B21" s="10" t="s">
        <v>427</v>
      </c>
      <c r="C21" s="9">
        <v>670000</v>
      </c>
    </row>
    <row r="22" spans="1:3" x14ac:dyDescent="0.2">
      <c r="A22" s="1" t="str">
        <f ca="1">YEAR(TODAY())-5&amp;"/"&amp;TEXT(8,"00")</f>
        <v>2016/08</v>
      </c>
      <c r="B22" s="10" t="s">
        <v>409</v>
      </c>
      <c r="C22" s="9">
        <v>810000</v>
      </c>
    </row>
    <row r="23" spans="1:3" x14ac:dyDescent="0.2">
      <c r="A23" s="1" t="str">
        <f ca="1">YEAR(TODAY())-2&amp;"/"&amp;TEXT(4,"00")</f>
        <v>2019/04</v>
      </c>
      <c r="B23" s="10" t="s">
        <v>432</v>
      </c>
      <c r="C23" s="9">
        <v>850000</v>
      </c>
    </row>
    <row r="24" spans="1:3" x14ac:dyDescent="0.2">
      <c r="A24" s="1" t="str">
        <f ca="1">YEAR(TODAY())-5&amp;"/"&amp;TEXT(7,"00")</f>
        <v>2016/07</v>
      </c>
      <c r="B24" s="10" t="s">
        <v>457</v>
      </c>
      <c r="C24" s="9">
        <v>575000</v>
      </c>
    </row>
    <row r="25" spans="1:3" x14ac:dyDescent="0.2">
      <c r="A25" s="1" t="str">
        <f ca="1">YEAR(TODAY())-2&amp;"/"&amp;TEXT(6,"00")</f>
        <v>2019/06</v>
      </c>
      <c r="B25" s="10" t="s">
        <v>387</v>
      </c>
      <c r="C25" s="9">
        <v>440000</v>
      </c>
    </row>
    <row r="26" spans="1:3" x14ac:dyDescent="0.2">
      <c r="A26" s="1" t="str">
        <f ca="1">YEAR(TODAY())-6&amp;"/"&amp;TEXT(9,"00")</f>
        <v>2015/09</v>
      </c>
      <c r="B26" s="10" t="s">
        <v>404</v>
      </c>
      <c r="C26" s="9">
        <v>655000</v>
      </c>
    </row>
    <row r="27" spans="1:3" x14ac:dyDescent="0.2">
      <c r="A27" s="1" t="str">
        <f ca="1">YEAR(TODAY())-4&amp;"/"&amp;TEXT(7,"00")</f>
        <v>2017/07</v>
      </c>
      <c r="B27" s="10" t="s">
        <v>442</v>
      </c>
      <c r="C27" s="9">
        <v>430000</v>
      </c>
    </row>
    <row r="28" spans="1:3" x14ac:dyDescent="0.2">
      <c r="A28" s="1" t="str">
        <f ca="1">YEAR(TODAY())-3&amp;"/"&amp;TEXT(8,"00")</f>
        <v>2018/08</v>
      </c>
      <c r="B28" s="10" t="s">
        <v>434</v>
      </c>
      <c r="C28" s="9">
        <v>475000</v>
      </c>
    </row>
    <row r="29" spans="1:3" x14ac:dyDescent="0.2">
      <c r="A29" s="1" t="str">
        <f ca="1">YEAR(TODAY())-3&amp;"/"&amp;TEXT(3,"00")</f>
        <v>2018/03</v>
      </c>
      <c r="B29" s="10" t="s">
        <v>384</v>
      </c>
      <c r="C29" s="9">
        <v>580000</v>
      </c>
    </row>
    <row r="30" spans="1:3" x14ac:dyDescent="0.2">
      <c r="A30" s="1" t="str">
        <f ca="1">YEAR(TODAY())-1&amp;"/"&amp;TEXT(13,"00")</f>
        <v>2020/13</v>
      </c>
      <c r="B30" s="10" t="s">
        <v>443</v>
      </c>
      <c r="C30" s="9">
        <v>910000</v>
      </c>
    </row>
    <row r="31" spans="1:3" x14ac:dyDescent="0.2">
      <c r="A31" s="1" t="str">
        <f ca="1">YEAR(TODAY())-3&amp;"/"&amp;TEXT(1,"00")</f>
        <v>2018/01</v>
      </c>
      <c r="B31" s="10" t="s">
        <v>439</v>
      </c>
      <c r="C31" s="9">
        <v>705000</v>
      </c>
    </row>
    <row r="32" spans="1:3" x14ac:dyDescent="0.2">
      <c r="A32" s="1" t="str">
        <f ca="1">YEAR(TODAY())-6&amp;"/"&amp;TEXT(11,"00")</f>
        <v>2015/11</v>
      </c>
      <c r="B32" s="10" t="s">
        <v>440</v>
      </c>
      <c r="C32" s="9">
        <v>965000</v>
      </c>
    </row>
    <row r="33" spans="1:3" x14ac:dyDescent="0.2">
      <c r="A33" s="1" t="str">
        <f ca="1">YEAR(TODAY())-3&amp;"/"&amp;TEXT(23,"00")</f>
        <v>2018/23</v>
      </c>
      <c r="B33" s="10" t="s">
        <v>401</v>
      </c>
      <c r="C33" s="9">
        <v>555000</v>
      </c>
    </row>
    <row r="34" spans="1:3" x14ac:dyDescent="0.2">
      <c r="A34" s="1" t="str">
        <f ca="1">YEAR(TODAY())-1&amp;"/"&amp;TEXT(4,"00")</f>
        <v>2020/04</v>
      </c>
      <c r="B34" s="10" t="s">
        <v>389</v>
      </c>
      <c r="C34" s="9">
        <v>460000</v>
      </c>
    </row>
    <row r="35" spans="1:3" x14ac:dyDescent="0.2">
      <c r="A35" s="1" t="str">
        <f ca="1">YEAR(TODAY())-3&amp;"/"&amp;TEXT(2,"00")</f>
        <v>2018/02</v>
      </c>
      <c r="B35" s="10" t="s">
        <v>400</v>
      </c>
      <c r="C35" s="9">
        <v>755000</v>
      </c>
    </row>
    <row r="36" spans="1:3" x14ac:dyDescent="0.2">
      <c r="A36" s="1" t="str">
        <f ca="1">YEAR(TODAY())-5&amp;"/"&amp;TEXT(13,"00")</f>
        <v>2016/13</v>
      </c>
      <c r="B36" s="10" t="s">
        <v>431</v>
      </c>
      <c r="C36" s="9">
        <v>460000</v>
      </c>
    </row>
    <row r="37" spans="1:3" x14ac:dyDescent="0.2">
      <c r="A37" s="1" t="str">
        <f ca="1">YEAR(TODAY())-5&amp;"/"&amp;TEXT(16,"00")</f>
        <v>2016/16</v>
      </c>
      <c r="B37" s="10" t="s">
        <v>386</v>
      </c>
      <c r="C37" s="9">
        <v>415000</v>
      </c>
    </row>
    <row r="38" spans="1:3" x14ac:dyDescent="0.2">
      <c r="A38" s="1" t="str">
        <f ca="1">YEAR(TODAY())-3&amp;"/"&amp;TEXT(16,"00")</f>
        <v>2018/16</v>
      </c>
      <c r="B38" s="10" t="s">
        <v>425</v>
      </c>
      <c r="C38" s="9">
        <v>675000</v>
      </c>
    </row>
    <row r="39" spans="1:3" x14ac:dyDescent="0.2">
      <c r="A39" s="1" t="str">
        <f ca="1">YEAR(TODAY())-5&amp;"/"&amp;TEXT(12,"00")</f>
        <v>2016/12</v>
      </c>
      <c r="B39" s="10" t="s">
        <v>0</v>
      </c>
      <c r="C39" s="9">
        <v>810000</v>
      </c>
    </row>
    <row r="40" spans="1:3" x14ac:dyDescent="0.2">
      <c r="A40" s="1" t="str">
        <f ca="1">YEAR(TODAY())-3&amp;"/"&amp;TEXT(17,"00")</f>
        <v>2018/17</v>
      </c>
      <c r="B40" s="10" t="s">
        <v>462</v>
      </c>
      <c r="C40" s="9">
        <v>890000</v>
      </c>
    </row>
    <row r="41" spans="1:3" x14ac:dyDescent="0.2">
      <c r="A41" s="1" t="str">
        <f ca="1">YEAR(TODAY())-1&amp;"/"&amp;TEXT(10,"00")</f>
        <v>2020/10</v>
      </c>
      <c r="B41" s="10" t="s">
        <v>450</v>
      </c>
      <c r="C41" s="9">
        <v>405000</v>
      </c>
    </row>
    <row r="42" spans="1:3" x14ac:dyDescent="0.2">
      <c r="A42" s="1" t="str">
        <f ca="1">YEAR(TODAY())-4&amp;"/"&amp;TEXT(15,"00")</f>
        <v>2017/15</v>
      </c>
      <c r="B42" s="10" t="s">
        <v>415</v>
      </c>
      <c r="C42" s="9">
        <v>865000</v>
      </c>
    </row>
    <row r="43" spans="1:3" x14ac:dyDescent="0.2">
      <c r="A43" s="1" t="str">
        <f ca="1">YEAR(TODAY())-4&amp;"/"&amp;TEXT(12,"00")</f>
        <v>2017/12</v>
      </c>
      <c r="B43" s="10" t="s">
        <v>432</v>
      </c>
      <c r="C43" s="9">
        <v>430000</v>
      </c>
    </row>
    <row r="44" spans="1:3" x14ac:dyDescent="0.2">
      <c r="A44" s="1" t="str">
        <f ca="1">YEAR(TODAY())-4&amp;"/"&amp;TEXT(2,"00")</f>
        <v>2017/02</v>
      </c>
      <c r="B44" s="10" t="s">
        <v>428</v>
      </c>
      <c r="C44" s="9">
        <v>760000</v>
      </c>
    </row>
    <row r="45" spans="1:3" x14ac:dyDescent="0.2">
      <c r="A45" s="1" t="str">
        <f ca="1">YEAR(TODAY())-5&amp;"/"&amp;TEXT(9,"00")</f>
        <v>2016/09</v>
      </c>
      <c r="B45" s="10" t="s">
        <v>405</v>
      </c>
      <c r="C45" s="9">
        <v>920000</v>
      </c>
    </row>
    <row r="46" spans="1:3" x14ac:dyDescent="0.2">
      <c r="A46" s="1" t="str">
        <f ca="1">YEAR(TODAY())-3&amp;"/"&amp;TEXT(7,"00")</f>
        <v>2018/07</v>
      </c>
      <c r="B46" s="10" t="s">
        <v>445</v>
      </c>
      <c r="C46" s="9">
        <v>660000</v>
      </c>
    </row>
    <row r="47" spans="1:3" x14ac:dyDescent="0.2">
      <c r="A47" s="1" t="str">
        <f ca="1">YEAR(TODAY())-6&amp;"/"&amp;TEXT(4,"00")</f>
        <v>2015/04</v>
      </c>
      <c r="B47" s="10" t="s">
        <v>408</v>
      </c>
      <c r="C47" s="9">
        <v>620000</v>
      </c>
    </row>
    <row r="48" spans="1:3" x14ac:dyDescent="0.2">
      <c r="A48" s="1" t="str">
        <f ca="1">YEAR(TODAY())-6&amp;"/"&amp;TEXT(1,"00")</f>
        <v>2015/01</v>
      </c>
      <c r="B48" s="10" t="s">
        <v>450</v>
      </c>
      <c r="C48" s="9">
        <v>830000</v>
      </c>
    </row>
    <row r="49" spans="1:3" x14ac:dyDescent="0.2">
      <c r="A49" s="1" t="str">
        <f ca="1">YEAR(TODAY())-6&amp;"/"&amp;TEXT(10,"00")</f>
        <v>2015/10</v>
      </c>
      <c r="B49" s="10" t="s">
        <v>465</v>
      </c>
      <c r="C49" s="9">
        <v>930000</v>
      </c>
    </row>
    <row r="50" spans="1:3" x14ac:dyDescent="0.2">
      <c r="A50" s="1" t="str">
        <f ca="1">YEAR(TODAY())-1&amp;"/"&amp;TEXT(5,"00")</f>
        <v>2020/05</v>
      </c>
      <c r="B50" s="10" t="s">
        <v>385</v>
      </c>
      <c r="C50" s="9">
        <v>405000</v>
      </c>
    </row>
    <row r="51" spans="1:3" x14ac:dyDescent="0.2">
      <c r="A51" s="1" t="str">
        <f ca="1">YEAR(TODAY())-5&amp;"/"&amp;TEXT(4,"00")</f>
        <v>2016/04</v>
      </c>
      <c r="B51" s="10" t="s">
        <v>448</v>
      </c>
      <c r="C51" s="9">
        <v>820000</v>
      </c>
    </row>
    <row r="52" spans="1:3" x14ac:dyDescent="0.2">
      <c r="A52" s="1" t="str">
        <f ca="1">YEAR(TODAY())-4&amp;"/"&amp;TEXT(8,"00")</f>
        <v>2017/08</v>
      </c>
      <c r="B52" s="10" t="s">
        <v>409</v>
      </c>
      <c r="C52" s="9">
        <v>575000</v>
      </c>
    </row>
    <row r="53" spans="1:3" x14ac:dyDescent="0.2">
      <c r="A53" s="1" t="str">
        <f ca="1">YEAR(TODAY())-6&amp;"/"&amp;TEXT(16,"00")</f>
        <v>2015/16</v>
      </c>
      <c r="B53" s="10" t="s">
        <v>402</v>
      </c>
      <c r="C53" s="9">
        <v>850000</v>
      </c>
    </row>
    <row r="54" spans="1:3" x14ac:dyDescent="0.2">
      <c r="A54" s="1" t="str">
        <f ca="1">YEAR(TODAY())-1&amp;"/"&amp;TEXT(11,"00")</f>
        <v>2020/11</v>
      </c>
      <c r="B54" s="10" t="s">
        <v>446</v>
      </c>
      <c r="C54" s="9">
        <v>760000</v>
      </c>
    </row>
    <row r="55" spans="1:3" x14ac:dyDescent="0.2">
      <c r="A55" s="1" t="str">
        <f ca="1">YEAR(TODAY())-5&amp;"/"&amp;TEXT(3,"00")</f>
        <v>2016/03</v>
      </c>
      <c r="B55" s="10" t="s">
        <v>413</v>
      </c>
      <c r="C55" s="9">
        <v>635000</v>
      </c>
    </row>
    <row r="56" spans="1:3" x14ac:dyDescent="0.2">
      <c r="A56" s="1" t="str">
        <f ca="1">YEAR(TODAY())-6&amp;"/"&amp;TEXT(13,"00")</f>
        <v>2015/13</v>
      </c>
      <c r="B56" s="10" t="s">
        <v>433</v>
      </c>
      <c r="C56" s="9">
        <v>775000</v>
      </c>
    </row>
    <row r="57" spans="1:3" x14ac:dyDescent="0.2">
      <c r="A57" s="1" t="str">
        <f ca="1">YEAR(TODAY())-5&amp;"/"&amp;TEXT(2,"00")</f>
        <v>2016/02</v>
      </c>
      <c r="B57" s="10" t="s">
        <v>411</v>
      </c>
      <c r="C57" s="9">
        <v>880000</v>
      </c>
    </row>
    <row r="58" spans="1:3" x14ac:dyDescent="0.2">
      <c r="A58" s="1" t="str">
        <f ca="1">YEAR(TODAY())-2&amp;"/"&amp;TEXT(5,"00")</f>
        <v>2019/05</v>
      </c>
      <c r="B58" s="10" t="s">
        <v>460</v>
      </c>
      <c r="C58" s="9">
        <v>425000</v>
      </c>
    </row>
    <row r="59" spans="1:3" x14ac:dyDescent="0.2">
      <c r="A59" s="1" t="str">
        <f ca="1">YEAR(TODAY())-2&amp;"/"&amp;TEXT(10,"00")</f>
        <v>2019/10</v>
      </c>
      <c r="B59" s="10" t="s">
        <v>455</v>
      </c>
      <c r="C59" s="9">
        <v>685000</v>
      </c>
    </row>
    <row r="60" spans="1:3" x14ac:dyDescent="0.2">
      <c r="A60" s="1" t="str">
        <f ca="1">YEAR(TODAY())-3&amp;"/"&amp;TEXT(18,"00")</f>
        <v>2018/18</v>
      </c>
      <c r="B60" s="10" t="s">
        <v>451</v>
      </c>
      <c r="C60" s="9">
        <v>960000</v>
      </c>
    </row>
    <row r="61" spans="1:3" x14ac:dyDescent="0.2">
      <c r="A61" s="1" t="str">
        <f ca="1">YEAR(TODAY())-4&amp;"/"&amp;TEXT(5,"00")</f>
        <v>2017/05</v>
      </c>
      <c r="B61" s="10" t="s">
        <v>393</v>
      </c>
      <c r="C61" s="9">
        <v>400000</v>
      </c>
    </row>
    <row r="62" spans="1:3" x14ac:dyDescent="0.2">
      <c r="A62" s="1" t="str">
        <f ca="1">YEAR(TODAY())-1&amp;"/"&amp;TEXT(12,"00")</f>
        <v>2020/12</v>
      </c>
      <c r="B62" s="10" t="s">
        <v>436</v>
      </c>
      <c r="C62" s="9">
        <v>500000</v>
      </c>
    </row>
    <row r="63" spans="1:3" x14ac:dyDescent="0.2">
      <c r="A63" s="1" t="str">
        <f ca="1">YEAR(TODAY())-3&amp;"/"&amp;TEXT(6,"00")</f>
        <v>2018/06</v>
      </c>
      <c r="B63" s="10" t="s">
        <v>412</v>
      </c>
      <c r="C63" s="9">
        <v>600000</v>
      </c>
    </row>
    <row r="64" spans="1:3" x14ac:dyDescent="0.2">
      <c r="A64" s="1" t="str">
        <f ca="1">YEAR(TODAY())-6&amp;"/"&amp;TEXT(12,"00")</f>
        <v>2015/12</v>
      </c>
      <c r="B64" s="10" t="s">
        <v>442</v>
      </c>
      <c r="C64" s="9">
        <v>790000</v>
      </c>
    </row>
    <row r="65" spans="1:3" x14ac:dyDescent="0.2">
      <c r="A65" s="1" t="str">
        <f ca="1">YEAR(TODAY())-6&amp;"/"&amp;TEXT(14,"00")</f>
        <v>2015/14</v>
      </c>
      <c r="B65" s="10" t="s">
        <v>450</v>
      </c>
      <c r="C65" s="9">
        <v>550000</v>
      </c>
    </row>
    <row r="66" spans="1:3" x14ac:dyDescent="0.2">
      <c r="A66" s="1" t="str">
        <f ca="1">YEAR(TODAY())-5&amp;"/"&amp;TEXT(10,"00")</f>
        <v>2016/10</v>
      </c>
      <c r="B66" s="10" t="s">
        <v>424</v>
      </c>
      <c r="C66" s="9">
        <v>960000</v>
      </c>
    </row>
    <row r="67" spans="1:3" x14ac:dyDescent="0.2">
      <c r="A67" s="1" t="str">
        <f ca="1">YEAR(TODAY())-4&amp;"/"&amp;TEXT(1,"00")</f>
        <v>2017/01</v>
      </c>
      <c r="B67" s="10" t="s">
        <v>458</v>
      </c>
      <c r="C67" s="9">
        <v>855000</v>
      </c>
    </row>
    <row r="68" spans="1:3" x14ac:dyDescent="0.2">
      <c r="A68" s="1" t="str">
        <f ca="1">YEAR(TODAY())-3&amp;"/"&amp;TEXT(12,"00")</f>
        <v>2018/12</v>
      </c>
      <c r="B68" s="10" t="s">
        <v>407</v>
      </c>
      <c r="C68" s="9">
        <v>885000</v>
      </c>
    </row>
    <row r="69" spans="1:3" x14ac:dyDescent="0.2">
      <c r="A69" s="1" t="str">
        <f ca="1">YEAR(TODAY())-1&amp;"/"&amp;TEXT(6,"00")</f>
        <v>2020/06</v>
      </c>
      <c r="B69" s="10" t="s">
        <v>438</v>
      </c>
      <c r="C69" s="9">
        <v>770000</v>
      </c>
    </row>
    <row r="70" spans="1:3" x14ac:dyDescent="0.2">
      <c r="A70" s="1" t="str">
        <f ca="1">YEAR(TODAY())-2&amp;"/"&amp;TEXT(2,"00")</f>
        <v>2019/02</v>
      </c>
      <c r="B70" s="10" t="s">
        <v>390</v>
      </c>
      <c r="C70" s="9">
        <v>430000</v>
      </c>
    </row>
    <row r="71" spans="1:3" x14ac:dyDescent="0.2">
      <c r="A71" s="1" t="str">
        <f ca="1">YEAR(TODAY())-6&amp;"/"&amp;TEXT(5,"00")</f>
        <v>2015/05</v>
      </c>
      <c r="B71" s="10" t="s">
        <v>463</v>
      </c>
      <c r="C71" s="9">
        <v>870000</v>
      </c>
    </row>
    <row r="72" spans="1:3" x14ac:dyDescent="0.2">
      <c r="A72" s="1" t="str">
        <f ca="1">YEAR(TODAY())-4&amp;"/"&amp;TEXT(17,"00")</f>
        <v>2017/17</v>
      </c>
      <c r="B72" s="10" t="s">
        <v>399</v>
      </c>
      <c r="C72" s="9">
        <v>680000</v>
      </c>
    </row>
    <row r="73" spans="1:3" x14ac:dyDescent="0.2">
      <c r="A73" s="1" t="str">
        <f ca="1">YEAR(TODAY())-4&amp;"/"&amp;TEXT(4,"00")</f>
        <v>2017/04</v>
      </c>
      <c r="B73" s="10" t="s">
        <v>388</v>
      </c>
      <c r="C73" s="9">
        <v>440000</v>
      </c>
    </row>
    <row r="74" spans="1:3" x14ac:dyDescent="0.2">
      <c r="A74" s="1" t="str">
        <f ca="1">YEAR(TODAY())-1&amp;"/"&amp;TEXT(2,"00")</f>
        <v>2020/02</v>
      </c>
      <c r="B74" s="10" t="s">
        <v>447</v>
      </c>
      <c r="C74" s="9">
        <v>835000</v>
      </c>
    </row>
    <row r="75" spans="1:3" x14ac:dyDescent="0.2">
      <c r="A75" s="1" t="str">
        <f ca="1">YEAR(TODAY())-6&amp;"/"&amp;TEXT(7,"00")</f>
        <v>2015/07</v>
      </c>
      <c r="B75" s="10" t="s">
        <v>420</v>
      </c>
      <c r="C75" s="9">
        <v>505000</v>
      </c>
    </row>
    <row r="76" spans="1:3" x14ac:dyDescent="0.2">
      <c r="A76" s="1" t="str">
        <f ca="1">YEAR(TODAY())-2&amp;"/"&amp;TEXT(3,"00")</f>
        <v>2019/03</v>
      </c>
      <c r="B76" s="10" t="s">
        <v>464</v>
      </c>
      <c r="C76" s="9">
        <v>720000</v>
      </c>
    </row>
    <row r="77" spans="1:3" x14ac:dyDescent="0.2">
      <c r="A77" s="1" t="str">
        <f ca="1">YEAR(TODAY())-3&amp;"/"&amp;TEXT(24,"00")</f>
        <v>2018/24</v>
      </c>
      <c r="B77" s="10" t="s">
        <v>421</v>
      </c>
      <c r="C77" s="9">
        <v>840000</v>
      </c>
    </row>
    <row r="78" spans="1:3" x14ac:dyDescent="0.2">
      <c r="A78" s="1" t="str">
        <f ca="1">YEAR(TODAY())-2&amp;"/"&amp;TEXT(8,"00")</f>
        <v>2019/08</v>
      </c>
      <c r="B78" s="10" t="s">
        <v>466</v>
      </c>
      <c r="C78" s="9">
        <v>605000</v>
      </c>
    </row>
    <row r="79" spans="1:3" x14ac:dyDescent="0.2">
      <c r="A79" s="1" t="str">
        <f ca="1">YEAR(TODAY())-1&amp;"/"&amp;TEXT(3,"00")</f>
        <v>2020/03</v>
      </c>
      <c r="B79" s="10" t="s">
        <v>459</v>
      </c>
      <c r="C79" s="9">
        <v>445000</v>
      </c>
    </row>
    <row r="80" spans="1:3" x14ac:dyDescent="0.2">
      <c r="A80" s="1" t="str">
        <f ca="1">YEAR(TODAY())-3&amp;"/"&amp;TEXT(25,"00")</f>
        <v>2018/25</v>
      </c>
      <c r="B80" s="10" t="s">
        <v>423</v>
      </c>
      <c r="C80" s="9">
        <v>800000</v>
      </c>
    </row>
    <row r="81" spans="1:3" x14ac:dyDescent="0.2">
      <c r="A81" s="1" t="str">
        <f ca="1">YEAR(TODAY())-4&amp;"/"&amp;TEXT(3,"00")</f>
        <v>2017/03</v>
      </c>
      <c r="B81" s="10" t="s">
        <v>454</v>
      </c>
      <c r="C81" s="9">
        <v>555000</v>
      </c>
    </row>
    <row r="82" spans="1:3" x14ac:dyDescent="0.2">
      <c r="A82" s="1" t="str">
        <f ca="1">YEAR(TODAY())-3&amp;"/"&amp;TEXT(4,"00")</f>
        <v>2018/04</v>
      </c>
      <c r="B82" s="10" t="s">
        <v>419</v>
      </c>
      <c r="C82" s="9">
        <v>575000</v>
      </c>
    </row>
    <row r="83" spans="1:3" x14ac:dyDescent="0.2">
      <c r="A83" s="1" t="str">
        <f ca="1">YEAR(TODAY())-1&amp;"/"&amp;TEXT(9,"00")</f>
        <v>2020/09</v>
      </c>
      <c r="B83" s="10" t="s">
        <v>435</v>
      </c>
      <c r="C83" s="9">
        <v>420000</v>
      </c>
    </row>
    <row r="84" spans="1:3" x14ac:dyDescent="0.2">
      <c r="A84" s="1" t="str">
        <f ca="1">YEAR(TODAY())-3&amp;"/"&amp;TEXT(21,"00")</f>
        <v>2018/21</v>
      </c>
      <c r="B84" s="10" t="s">
        <v>467</v>
      </c>
      <c r="C84" s="9">
        <v>710000</v>
      </c>
    </row>
    <row r="85" spans="1:3" x14ac:dyDescent="0.2">
      <c r="A85" s="1" t="str">
        <f ca="1">YEAR(TODAY())-4&amp;"/"&amp;TEXT(13,"00")</f>
        <v>2017/13</v>
      </c>
      <c r="B85" s="10" t="s">
        <v>426</v>
      </c>
      <c r="C85" s="9">
        <v>400000</v>
      </c>
    </row>
    <row r="86" spans="1:3" x14ac:dyDescent="0.2">
      <c r="A86" s="1" t="str">
        <f ca="1">YEAR(TODAY())-2&amp;"/"&amp;TEXT(1,"00")</f>
        <v>2019/01</v>
      </c>
      <c r="B86" s="10" t="s">
        <v>453</v>
      </c>
      <c r="C86" s="9">
        <v>675000</v>
      </c>
    </row>
    <row r="87" spans="1:3" x14ac:dyDescent="0.2">
      <c r="A87" s="1" t="str">
        <f ca="1">YEAR(TODAY())-6&amp;"/"&amp;TEXT(15,"00")</f>
        <v>2015/15</v>
      </c>
      <c r="B87" s="10" t="s">
        <v>402</v>
      </c>
      <c r="C87" s="9">
        <v>420000</v>
      </c>
    </row>
    <row r="88" spans="1:3" x14ac:dyDescent="0.2">
      <c r="A88" s="1" t="str">
        <f ca="1">YEAR(TODAY())-3&amp;"/"&amp;TEXT(14,"00")</f>
        <v>2018/14</v>
      </c>
      <c r="B88" s="10" t="s">
        <v>418</v>
      </c>
      <c r="C88" s="9">
        <v>980000</v>
      </c>
    </row>
    <row r="89" spans="1:3" x14ac:dyDescent="0.2">
      <c r="A89" s="1" t="str">
        <f ca="1">YEAR(TODAY())-6&amp;"/"&amp;TEXT(8,"00")</f>
        <v>2015/08</v>
      </c>
      <c r="B89" s="10" t="s">
        <v>394</v>
      </c>
      <c r="C89" s="9">
        <v>430000</v>
      </c>
    </row>
    <row r="90" spans="1:3" x14ac:dyDescent="0.2">
      <c r="A90" s="1" t="str">
        <f ca="1">YEAR(TODAY())-1&amp;"/"&amp;TEXT(1,"00")</f>
        <v>2020/01</v>
      </c>
      <c r="B90" s="10" t="s">
        <v>398</v>
      </c>
      <c r="C90" s="9">
        <v>960000</v>
      </c>
    </row>
    <row r="91" spans="1:3" x14ac:dyDescent="0.2">
      <c r="A91" s="1" t="str">
        <f ca="1">YEAR(TODAY())-4&amp;"/"&amp;TEXT(16,"00")</f>
        <v>2017/16</v>
      </c>
      <c r="B91" s="10" t="s">
        <v>391</v>
      </c>
      <c r="C91" s="9">
        <v>405000</v>
      </c>
    </row>
    <row r="92" spans="1:3" x14ac:dyDescent="0.2">
      <c r="A92" s="1" t="str">
        <f ca="1">YEAR(TODAY())-5&amp;"/"&amp;TEXT(1,"00")</f>
        <v>2016/01</v>
      </c>
      <c r="B92" s="10" t="s">
        <v>444</v>
      </c>
      <c r="C92" s="9">
        <v>585000</v>
      </c>
    </row>
    <row r="93" spans="1:3" x14ac:dyDescent="0.2">
      <c r="A93" s="1" t="str">
        <f ca="1">YEAR(TODAY())-4&amp;"/"&amp;TEXT(6,"00")</f>
        <v>2017/06</v>
      </c>
      <c r="B93" s="10" t="s">
        <v>396</v>
      </c>
      <c r="C93" s="9">
        <v>530000</v>
      </c>
    </row>
  </sheetData>
  <sortState ref="A2:C93">
    <sortCondition ref="C11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6"/>
  <sheetViews>
    <sheetView workbookViewId="0">
      <selection activeCell="Q22" sqref="Q22"/>
    </sheetView>
  </sheetViews>
  <sheetFormatPr defaultRowHeight="12" x14ac:dyDescent="0.2"/>
  <cols>
    <col min="2" max="2" width="18.83203125" customWidth="1"/>
    <col min="3" max="3" width="14.83203125" customWidth="1"/>
    <col min="6" max="6" width="10.83203125" style="16" customWidth="1"/>
    <col min="7" max="8" width="10.83203125" customWidth="1"/>
  </cols>
  <sheetData>
    <row r="1" spans="1:8" ht="14.1" customHeight="1" x14ac:dyDescent="0.2">
      <c r="A1" s="11" t="s">
        <v>476</v>
      </c>
      <c r="B1" s="11" t="s">
        <v>356</v>
      </c>
      <c r="C1" s="11" t="s">
        <v>719</v>
      </c>
    </row>
    <row r="2" spans="1:8" x14ac:dyDescent="0.2">
      <c r="A2" s="1" t="s">
        <v>477</v>
      </c>
      <c r="B2" s="6" t="s">
        <v>26</v>
      </c>
      <c r="C2" s="15">
        <v>0.61460000000000004</v>
      </c>
    </row>
    <row r="3" spans="1:8" x14ac:dyDescent="0.2">
      <c r="A3" s="1" t="s">
        <v>478</v>
      </c>
      <c r="B3" s="6" t="s">
        <v>286</v>
      </c>
      <c r="C3" s="15">
        <v>0.5121</v>
      </c>
      <c r="E3" s="16"/>
      <c r="F3" s="14" t="s">
        <v>475</v>
      </c>
      <c r="G3" s="19"/>
      <c r="H3" s="14"/>
    </row>
    <row r="4" spans="1:8" x14ac:dyDescent="0.2">
      <c r="A4" s="1" t="s">
        <v>479</v>
      </c>
      <c r="B4" s="6" t="s">
        <v>153</v>
      </c>
      <c r="C4" s="15">
        <v>0.21859999999999999</v>
      </c>
      <c r="E4" s="1"/>
      <c r="F4" s="3">
        <v>1</v>
      </c>
      <c r="G4" s="3">
        <v>2</v>
      </c>
      <c r="H4" s="3">
        <v>3</v>
      </c>
    </row>
    <row r="5" spans="1:8" x14ac:dyDescent="0.2">
      <c r="A5" s="1" t="s">
        <v>480</v>
      </c>
      <c r="B5" s="6" t="s">
        <v>327</v>
      </c>
      <c r="C5" s="15">
        <v>0.39700000000000002</v>
      </c>
      <c r="E5" s="2"/>
      <c r="F5"/>
    </row>
    <row r="6" spans="1:8" x14ac:dyDescent="0.2">
      <c r="A6" s="1" t="s">
        <v>481</v>
      </c>
      <c r="B6" s="6" t="s">
        <v>269</v>
      </c>
      <c r="C6" s="15">
        <v>0.374</v>
      </c>
    </row>
    <row r="7" spans="1:8" x14ac:dyDescent="0.2">
      <c r="A7" s="1" t="s">
        <v>482</v>
      </c>
      <c r="B7" s="6" t="s">
        <v>324</v>
      </c>
      <c r="C7" s="15">
        <v>0.52529999999999999</v>
      </c>
    </row>
    <row r="8" spans="1:8" x14ac:dyDescent="0.2">
      <c r="A8" s="1" t="s">
        <v>483</v>
      </c>
      <c r="B8" s="6" t="s">
        <v>316</v>
      </c>
      <c r="C8" s="15">
        <v>0.66339999999999999</v>
      </c>
      <c r="F8" s="17" t="s">
        <v>720</v>
      </c>
    </row>
    <row r="9" spans="1:8" x14ac:dyDescent="0.2">
      <c r="A9" s="1" t="s">
        <v>484</v>
      </c>
      <c r="B9" s="6" t="s">
        <v>136</v>
      </c>
      <c r="C9" s="15">
        <v>0.84460000000000002</v>
      </c>
      <c r="F9" s="17" t="s">
        <v>731</v>
      </c>
    </row>
    <row r="10" spans="1:8" x14ac:dyDescent="0.2">
      <c r="A10" s="1" t="s">
        <v>485</v>
      </c>
      <c r="B10" s="6" t="s">
        <v>48</v>
      </c>
      <c r="C10" s="15">
        <v>0.37490000000000001</v>
      </c>
      <c r="F10" s="17" t="s">
        <v>721</v>
      </c>
    </row>
    <row r="11" spans="1:8" x14ac:dyDescent="0.2">
      <c r="A11" s="1" t="s">
        <v>486</v>
      </c>
      <c r="B11" s="6" t="s">
        <v>254</v>
      </c>
      <c r="C11" s="15">
        <v>0.59099999999999997</v>
      </c>
      <c r="F11" s="17" t="s">
        <v>722</v>
      </c>
    </row>
    <row r="12" spans="1:8" x14ac:dyDescent="0.2">
      <c r="A12" s="1" t="s">
        <v>487</v>
      </c>
      <c r="B12" s="6" t="s">
        <v>159</v>
      </c>
      <c r="C12" s="15">
        <v>0.35039999999999999</v>
      </c>
    </row>
    <row r="13" spans="1:8" x14ac:dyDescent="0.2">
      <c r="A13" s="1" t="s">
        <v>488</v>
      </c>
      <c r="B13" s="6" t="s">
        <v>200</v>
      </c>
      <c r="C13" s="15">
        <v>0.46160000000000001</v>
      </c>
    </row>
    <row r="14" spans="1:8" x14ac:dyDescent="0.2">
      <c r="A14" s="1" t="s">
        <v>489</v>
      </c>
      <c r="B14" s="6" t="s">
        <v>217</v>
      </c>
      <c r="C14" s="15">
        <v>0.96479999999999999</v>
      </c>
    </row>
    <row r="15" spans="1:8" x14ac:dyDescent="0.2">
      <c r="A15" s="1" t="s">
        <v>490</v>
      </c>
      <c r="B15" s="6" t="s">
        <v>267</v>
      </c>
      <c r="C15" s="15">
        <v>0.82579999999999998</v>
      </c>
      <c r="F15" s="20" t="s">
        <v>726</v>
      </c>
      <c r="G15" s="21"/>
      <c r="H15" s="20"/>
    </row>
    <row r="16" spans="1:8" x14ac:dyDescent="0.2">
      <c r="A16" s="1" t="s">
        <v>491</v>
      </c>
      <c r="B16" s="6" t="s">
        <v>46</v>
      </c>
      <c r="C16" s="15">
        <v>0.64380000000000004</v>
      </c>
      <c r="G16" s="18" t="s">
        <v>727</v>
      </c>
    </row>
    <row r="17" spans="1:7" x14ac:dyDescent="0.2">
      <c r="A17" s="1" t="s">
        <v>492</v>
      </c>
      <c r="B17" s="6" t="s">
        <v>299</v>
      </c>
      <c r="C17" s="15">
        <v>0.76539999999999997</v>
      </c>
      <c r="G17" s="18" t="s">
        <v>725</v>
      </c>
    </row>
    <row r="18" spans="1:7" x14ac:dyDescent="0.2">
      <c r="A18" s="1" t="s">
        <v>493</v>
      </c>
      <c r="B18" s="6" t="s">
        <v>281</v>
      </c>
      <c r="C18" s="15">
        <v>0.73699999999999999</v>
      </c>
      <c r="G18" s="18" t="s">
        <v>724</v>
      </c>
    </row>
    <row r="19" spans="1:7" x14ac:dyDescent="0.2">
      <c r="A19" s="1" t="s">
        <v>494</v>
      </c>
      <c r="B19" s="6" t="s">
        <v>9</v>
      </c>
      <c r="C19" s="15">
        <v>0.51149999999999995</v>
      </c>
      <c r="G19" s="18" t="s">
        <v>723</v>
      </c>
    </row>
    <row r="20" spans="1:7" x14ac:dyDescent="0.2">
      <c r="A20" s="1" t="s">
        <v>495</v>
      </c>
      <c r="B20" s="6" t="s">
        <v>134</v>
      </c>
      <c r="C20" s="15">
        <v>0.2465</v>
      </c>
    </row>
    <row r="21" spans="1:7" x14ac:dyDescent="0.2">
      <c r="A21" s="1" t="s">
        <v>496</v>
      </c>
      <c r="B21" s="6" t="s">
        <v>197</v>
      </c>
      <c r="C21" s="15">
        <v>0.58109999999999995</v>
      </c>
    </row>
    <row r="22" spans="1:7" x14ac:dyDescent="0.2">
      <c r="A22" s="1" t="s">
        <v>497</v>
      </c>
      <c r="B22" s="6" t="s">
        <v>156</v>
      </c>
      <c r="C22" s="15">
        <v>0.24709999999999999</v>
      </c>
      <c r="F22" s="17" t="s">
        <v>730</v>
      </c>
    </row>
    <row r="23" spans="1:7" x14ac:dyDescent="0.2">
      <c r="A23" s="1" t="s">
        <v>498</v>
      </c>
      <c r="B23" s="6" t="s">
        <v>72</v>
      </c>
      <c r="C23" s="15">
        <v>0.31879999999999997</v>
      </c>
      <c r="F23" s="17" t="s">
        <v>728</v>
      </c>
    </row>
    <row r="24" spans="1:7" x14ac:dyDescent="0.2">
      <c r="A24" s="1" t="s">
        <v>499</v>
      </c>
      <c r="B24" s="6" t="s">
        <v>308</v>
      </c>
      <c r="C24" s="15">
        <v>0.73509999999999998</v>
      </c>
      <c r="F24" s="17" t="s">
        <v>729</v>
      </c>
    </row>
    <row r="25" spans="1:7" x14ac:dyDescent="0.2">
      <c r="A25" s="1" t="s">
        <v>500</v>
      </c>
      <c r="B25" s="6" t="s">
        <v>231</v>
      </c>
      <c r="C25" s="15">
        <v>0.28060000000000002</v>
      </c>
      <c r="F25" s="17"/>
    </row>
    <row r="26" spans="1:7" x14ac:dyDescent="0.2">
      <c r="A26" s="1" t="s">
        <v>501</v>
      </c>
      <c r="B26" s="6" t="s">
        <v>176</v>
      </c>
      <c r="C26" s="15">
        <v>0.2697</v>
      </c>
    </row>
    <row r="27" spans="1:7" x14ac:dyDescent="0.2">
      <c r="A27" s="1" t="s">
        <v>502</v>
      </c>
      <c r="B27" s="6" t="s">
        <v>103</v>
      </c>
      <c r="C27" s="15">
        <v>0.50180000000000002</v>
      </c>
    </row>
    <row r="28" spans="1:7" x14ac:dyDescent="0.2">
      <c r="A28" s="1" t="s">
        <v>503</v>
      </c>
      <c r="B28" s="6" t="s">
        <v>21</v>
      </c>
      <c r="C28" s="15">
        <v>0.91820000000000002</v>
      </c>
    </row>
    <row r="29" spans="1:7" x14ac:dyDescent="0.2">
      <c r="A29" s="1" t="s">
        <v>504</v>
      </c>
      <c r="B29" s="6" t="s">
        <v>10</v>
      </c>
      <c r="C29" s="15">
        <v>0.86739999999999995</v>
      </c>
    </row>
    <row r="30" spans="1:7" x14ac:dyDescent="0.2">
      <c r="A30" s="1" t="s">
        <v>505</v>
      </c>
      <c r="B30" s="6" t="s">
        <v>219</v>
      </c>
      <c r="C30" s="15">
        <v>0.86650000000000005</v>
      </c>
    </row>
    <row r="31" spans="1:7" x14ac:dyDescent="0.2">
      <c r="A31" s="1" t="s">
        <v>506</v>
      </c>
      <c r="B31" s="6" t="s">
        <v>272</v>
      </c>
      <c r="C31" s="15">
        <v>0.2354</v>
      </c>
    </row>
    <row r="32" spans="1:7" x14ac:dyDescent="0.2">
      <c r="A32" s="1" t="s">
        <v>507</v>
      </c>
      <c r="B32" s="6" t="s">
        <v>240</v>
      </c>
      <c r="C32" s="15">
        <v>0.2621</v>
      </c>
    </row>
    <row r="33" spans="1:3" x14ac:dyDescent="0.2">
      <c r="A33" s="1" t="s">
        <v>508</v>
      </c>
      <c r="B33" s="6" t="s">
        <v>24</v>
      </c>
      <c r="C33" s="15">
        <v>0.30959999999999999</v>
      </c>
    </row>
    <row r="34" spans="1:3" x14ac:dyDescent="0.2">
      <c r="A34" s="1" t="s">
        <v>509</v>
      </c>
      <c r="B34" s="6" t="s">
        <v>214</v>
      </c>
      <c r="C34" s="15">
        <v>0.2225</v>
      </c>
    </row>
    <row r="35" spans="1:3" x14ac:dyDescent="0.2">
      <c r="A35" s="1" t="s">
        <v>510</v>
      </c>
      <c r="B35" s="6" t="s">
        <v>227</v>
      </c>
      <c r="C35" s="15">
        <v>0.93589999999999995</v>
      </c>
    </row>
    <row r="36" spans="1:3" x14ac:dyDescent="0.2">
      <c r="A36" s="1" t="s">
        <v>511</v>
      </c>
      <c r="B36" s="6" t="s">
        <v>251</v>
      </c>
      <c r="C36" s="15">
        <v>0.3604</v>
      </c>
    </row>
    <row r="37" spans="1:3" x14ac:dyDescent="0.2">
      <c r="A37" s="1" t="s">
        <v>512</v>
      </c>
      <c r="B37" s="6" t="s">
        <v>336</v>
      </c>
      <c r="C37" s="15">
        <v>0.90339999999999998</v>
      </c>
    </row>
    <row r="38" spans="1:3" x14ac:dyDescent="0.2">
      <c r="A38" s="1" t="s">
        <v>513</v>
      </c>
      <c r="B38" s="6" t="s">
        <v>261</v>
      </c>
      <c r="C38" s="15">
        <v>0.42220000000000002</v>
      </c>
    </row>
    <row r="39" spans="1:3" x14ac:dyDescent="0.2">
      <c r="A39" s="1" t="s">
        <v>514</v>
      </c>
      <c r="B39" s="6" t="s">
        <v>220</v>
      </c>
      <c r="C39" s="15">
        <v>0.62519999999999998</v>
      </c>
    </row>
    <row r="40" spans="1:3" x14ac:dyDescent="0.2">
      <c r="A40" s="1" t="s">
        <v>515</v>
      </c>
      <c r="B40" s="6" t="s">
        <v>132</v>
      </c>
      <c r="C40" s="15">
        <v>0.93369999999999997</v>
      </c>
    </row>
    <row r="41" spans="1:3" x14ac:dyDescent="0.2">
      <c r="A41" s="1" t="s">
        <v>516</v>
      </c>
      <c r="B41" s="6" t="s">
        <v>234</v>
      </c>
      <c r="C41" s="15">
        <v>0.27589999999999998</v>
      </c>
    </row>
    <row r="42" spans="1:3" x14ac:dyDescent="0.2">
      <c r="A42" s="1" t="s">
        <v>517</v>
      </c>
      <c r="B42" s="6" t="s">
        <v>241</v>
      </c>
      <c r="C42" s="15">
        <v>0.55200000000000005</v>
      </c>
    </row>
    <row r="43" spans="1:3" x14ac:dyDescent="0.2">
      <c r="A43" s="1" t="s">
        <v>518</v>
      </c>
      <c r="B43" s="6" t="s">
        <v>101</v>
      </c>
      <c r="C43" s="15">
        <v>0.28199999999999997</v>
      </c>
    </row>
    <row r="44" spans="1:3" x14ac:dyDescent="0.2">
      <c r="A44" s="1" t="s">
        <v>519</v>
      </c>
      <c r="B44" s="6" t="s">
        <v>89</v>
      </c>
      <c r="C44" s="15">
        <v>0.21909999999999999</v>
      </c>
    </row>
    <row r="45" spans="1:3" x14ac:dyDescent="0.2">
      <c r="A45" s="1" t="s">
        <v>520</v>
      </c>
      <c r="B45" s="6" t="s">
        <v>207</v>
      </c>
      <c r="C45" s="15">
        <v>0.49859999999999999</v>
      </c>
    </row>
    <row r="46" spans="1:3" x14ac:dyDescent="0.2">
      <c r="A46" s="1" t="s">
        <v>521</v>
      </c>
      <c r="B46" s="6" t="s">
        <v>88</v>
      </c>
      <c r="C46" s="15">
        <v>0.78480000000000005</v>
      </c>
    </row>
    <row r="47" spans="1:3" x14ac:dyDescent="0.2">
      <c r="A47" s="1" t="s">
        <v>522</v>
      </c>
      <c r="B47" s="6" t="s">
        <v>340</v>
      </c>
      <c r="C47" s="15">
        <v>0.63839999999999997</v>
      </c>
    </row>
    <row r="48" spans="1:3" x14ac:dyDescent="0.2">
      <c r="A48" s="1" t="s">
        <v>523</v>
      </c>
      <c r="B48" s="6" t="s">
        <v>210</v>
      </c>
      <c r="C48" s="15">
        <v>0.96220000000000006</v>
      </c>
    </row>
    <row r="49" spans="1:3" x14ac:dyDescent="0.2">
      <c r="A49" s="1" t="s">
        <v>524</v>
      </c>
      <c r="B49" s="6" t="s">
        <v>236</v>
      </c>
      <c r="C49" s="15">
        <v>0.74819999999999998</v>
      </c>
    </row>
    <row r="50" spans="1:3" x14ac:dyDescent="0.2">
      <c r="A50" s="1" t="s">
        <v>525</v>
      </c>
      <c r="B50" s="6" t="s">
        <v>309</v>
      </c>
      <c r="C50" s="15">
        <v>0.85429999999999995</v>
      </c>
    </row>
    <row r="51" spans="1:3" x14ac:dyDescent="0.2">
      <c r="A51" s="1" t="s">
        <v>526</v>
      </c>
      <c r="B51" s="6" t="s">
        <v>305</v>
      </c>
      <c r="C51" s="15">
        <v>0.92779999999999996</v>
      </c>
    </row>
    <row r="52" spans="1:3" x14ac:dyDescent="0.2">
      <c r="A52" s="1" t="s">
        <v>527</v>
      </c>
      <c r="B52" s="6" t="s">
        <v>354</v>
      </c>
      <c r="C52" s="15">
        <v>0.84589999999999999</v>
      </c>
    </row>
    <row r="53" spans="1:3" x14ac:dyDescent="0.2">
      <c r="A53" s="1" t="s">
        <v>528</v>
      </c>
      <c r="B53" s="6" t="s">
        <v>229</v>
      </c>
      <c r="C53" s="15">
        <v>0.32029999999999997</v>
      </c>
    </row>
    <row r="54" spans="1:3" x14ac:dyDescent="0.2">
      <c r="A54" s="1" t="s">
        <v>529</v>
      </c>
      <c r="B54" s="6" t="s">
        <v>303</v>
      </c>
      <c r="C54" s="15">
        <v>0.63300000000000001</v>
      </c>
    </row>
    <row r="55" spans="1:3" x14ac:dyDescent="0.2">
      <c r="A55" s="1" t="s">
        <v>530</v>
      </c>
      <c r="B55" s="6" t="s">
        <v>61</v>
      </c>
      <c r="C55" s="15">
        <v>0.20599999999999999</v>
      </c>
    </row>
    <row r="56" spans="1:3" x14ac:dyDescent="0.2">
      <c r="A56" s="1" t="s">
        <v>531</v>
      </c>
      <c r="B56" s="6" t="s">
        <v>283</v>
      </c>
      <c r="C56" s="15">
        <v>0.63049999999999995</v>
      </c>
    </row>
    <row r="57" spans="1:3" x14ac:dyDescent="0.2">
      <c r="A57" s="1" t="s">
        <v>532</v>
      </c>
      <c r="B57" s="6" t="s">
        <v>242</v>
      </c>
      <c r="C57" s="15">
        <v>0.94389999999999996</v>
      </c>
    </row>
    <row r="58" spans="1:3" x14ac:dyDescent="0.2">
      <c r="A58" s="1" t="s">
        <v>533</v>
      </c>
      <c r="B58" s="6" t="s">
        <v>170</v>
      </c>
      <c r="C58" s="15">
        <v>0.28810000000000002</v>
      </c>
    </row>
    <row r="59" spans="1:3" x14ac:dyDescent="0.2">
      <c r="A59" s="1" t="s">
        <v>534</v>
      </c>
      <c r="B59" s="6" t="s">
        <v>279</v>
      </c>
      <c r="C59" s="15">
        <v>0.37169999999999997</v>
      </c>
    </row>
    <row r="60" spans="1:3" x14ac:dyDescent="0.2">
      <c r="A60" s="1" t="s">
        <v>535</v>
      </c>
      <c r="B60" s="6" t="s">
        <v>68</v>
      </c>
      <c r="C60" s="15">
        <v>0.22409999999999999</v>
      </c>
    </row>
    <row r="61" spans="1:3" x14ac:dyDescent="0.2">
      <c r="A61" s="1" t="s">
        <v>536</v>
      </c>
      <c r="B61" s="6" t="s">
        <v>151</v>
      </c>
      <c r="C61" s="15">
        <v>0.40029999999999999</v>
      </c>
    </row>
    <row r="62" spans="1:3" x14ac:dyDescent="0.2">
      <c r="A62" s="1" t="s">
        <v>537</v>
      </c>
      <c r="B62" s="6" t="s">
        <v>204</v>
      </c>
      <c r="C62" s="15">
        <v>0.85350000000000004</v>
      </c>
    </row>
    <row r="63" spans="1:3" x14ac:dyDescent="0.2">
      <c r="A63" s="1" t="s">
        <v>538</v>
      </c>
      <c r="B63" s="6" t="s">
        <v>300</v>
      </c>
      <c r="C63" s="15">
        <v>0.62839999999999996</v>
      </c>
    </row>
    <row r="64" spans="1:3" x14ac:dyDescent="0.2">
      <c r="A64" s="1" t="s">
        <v>539</v>
      </c>
      <c r="B64" s="6" t="s">
        <v>33</v>
      </c>
      <c r="C64" s="15">
        <v>0.43840000000000001</v>
      </c>
    </row>
    <row r="65" spans="1:3" x14ac:dyDescent="0.2">
      <c r="A65" s="1" t="s">
        <v>540</v>
      </c>
      <c r="B65" s="6" t="s">
        <v>184</v>
      </c>
      <c r="C65" s="15">
        <v>0.95169999999999999</v>
      </c>
    </row>
    <row r="66" spans="1:3" x14ac:dyDescent="0.2">
      <c r="A66" s="1" t="s">
        <v>541</v>
      </c>
      <c r="B66" s="6" t="s">
        <v>278</v>
      </c>
      <c r="C66" s="15">
        <v>0.89659999999999995</v>
      </c>
    </row>
    <row r="67" spans="1:3" x14ac:dyDescent="0.2">
      <c r="A67" s="1" t="s">
        <v>542</v>
      </c>
      <c r="B67" s="6" t="s">
        <v>83</v>
      </c>
      <c r="C67" s="15">
        <v>0.55820000000000003</v>
      </c>
    </row>
    <row r="68" spans="1:3" x14ac:dyDescent="0.2">
      <c r="A68" s="1" t="s">
        <v>543</v>
      </c>
      <c r="B68" s="6" t="s">
        <v>140</v>
      </c>
      <c r="C68" s="15">
        <v>0.22739999999999999</v>
      </c>
    </row>
    <row r="69" spans="1:3" x14ac:dyDescent="0.2">
      <c r="A69" s="1" t="s">
        <v>544</v>
      </c>
      <c r="B69" s="6" t="s">
        <v>64</v>
      </c>
      <c r="C69" s="15">
        <v>0.87280000000000002</v>
      </c>
    </row>
    <row r="70" spans="1:3" x14ac:dyDescent="0.2">
      <c r="A70" s="1" t="s">
        <v>545</v>
      </c>
      <c r="B70" s="6" t="s">
        <v>149</v>
      </c>
      <c r="C70" s="15">
        <v>0.71750000000000003</v>
      </c>
    </row>
    <row r="71" spans="1:3" x14ac:dyDescent="0.2">
      <c r="A71" s="1" t="s">
        <v>546</v>
      </c>
      <c r="B71" s="6" t="s">
        <v>256</v>
      </c>
      <c r="C71" s="15">
        <v>0.92820000000000003</v>
      </c>
    </row>
    <row r="72" spans="1:3" x14ac:dyDescent="0.2">
      <c r="A72" s="1" t="s">
        <v>547</v>
      </c>
      <c r="B72" s="6" t="s">
        <v>141</v>
      </c>
      <c r="C72" s="15">
        <v>0.62790000000000001</v>
      </c>
    </row>
    <row r="73" spans="1:3" x14ac:dyDescent="0.2">
      <c r="A73" s="1" t="s">
        <v>548</v>
      </c>
      <c r="B73" s="6" t="s">
        <v>253</v>
      </c>
      <c r="C73" s="15">
        <v>0.31080000000000002</v>
      </c>
    </row>
    <row r="74" spans="1:3" x14ac:dyDescent="0.2">
      <c r="A74" s="1" t="s">
        <v>549</v>
      </c>
      <c r="B74" s="6" t="s">
        <v>143</v>
      </c>
      <c r="C74" s="15">
        <v>0.52600000000000002</v>
      </c>
    </row>
    <row r="75" spans="1:3" x14ac:dyDescent="0.2">
      <c r="A75" s="1" t="s">
        <v>550</v>
      </c>
      <c r="B75" s="6" t="s">
        <v>16</v>
      </c>
      <c r="C75" s="15">
        <v>0.54810000000000003</v>
      </c>
    </row>
    <row r="76" spans="1:3" x14ac:dyDescent="0.2">
      <c r="A76" s="1" t="s">
        <v>551</v>
      </c>
      <c r="B76" s="6" t="s">
        <v>313</v>
      </c>
      <c r="C76" s="15">
        <v>0.58840000000000003</v>
      </c>
    </row>
    <row r="77" spans="1:3" x14ac:dyDescent="0.2">
      <c r="A77" s="1" t="s">
        <v>552</v>
      </c>
      <c r="B77" s="6" t="s">
        <v>206</v>
      </c>
      <c r="C77" s="15">
        <v>0.51100000000000001</v>
      </c>
    </row>
    <row r="78" spans="1:3" x14ac:dyDescent="0.2">
      <c r="A78" s="1" t="s">
        <v>553</v>
      </c>
      <c r="B78" s="6" t="s">
        <v>298</v>
      </c>
      <c r="C78" s="15">
        <v>0.66379999999999995</v>
      </c>
    </row>
    <row r="79" spans="1:3" x14ac:dyDescent="0.2">
      <c r="A79" s="1" t="s">
        <v>554</v>
      </c>
      <c r="B79" s="6" t="s">
        <v>166</v>
      </c>
      <c r="C79" s="15">
        <v>0.2515</v>
      </c>
    </row>
    <row r="80" spans="1:3" x14ac:dyDescent="0.2">
      <c r="A80" s="1" t="s">
        <v>555</v>
      </c>
      <c r="B80" s="6" t="s">
        <v>90</v>
      </c>
      <c r="C80" s="15">
        <v>0.92069999999999996</v>
      </c>
    </row>
    <row r="81" spans="1:3" x14ac:dyDescent="0.2">
      <c r="A81" s="1" t="s">
        <v>556</v>
      </c>
      <c r="B81" s="6" t="s">
        <v>150</v>
      </c>
      <c r="C81" s="15">
        <v>0.79700000000000004</v>
      </c>
    </row>
    <row r="82" spans="1:3" x14ac:dyDescent="0.2">
      <c r="A82" s="1" t="s">
        <v>557</v>
      </c>
      <c r="B82" s="6" t="s">
        <v>128</v>
      </c>
      <c r="C82" s="15">
        <v>0.4526</v>
      </c>
    </row>
    <row r="83" spans="1:3" x14ac:dyDescent="0.2">
      <c r="A83" s="1" t="s">
        <v>558</v>
      </c>
      <c r="B83" s="6" t="s">
        <v>13</v>
      </c>
      <c r="C83" s="15">
        <v>0.72889999999999999</v>
      </c>
    </row>
    <row r="84" spans="1:3" x14ac:dyDescent="0.2">
      <c r="A84" s="1" t="s">
        <v>559</v>
      </c>
      <c r="B84" s="6" t="s">
        <v>31</v>
      </c>
      <c r="C84" s="15">
        <v>0.29199999999999998</v>
      </c>
    </row>
    <row r="85" spans="1:3" x14ac:dyDescent="0.2">
      <c r="A85" s="1" t="s">
        <v>560</v>
      </c>
      <c r="B85" s="6" t="s">
        <v>99</v>
      </c>
      <c r="C85" s="15">
        <v>0.80320000000000003</v>
      </c>
    </row>
    <row r="86" spans="1:3" x14ac:dyDescent="0.2">
      <c r="A86" s="1" t="s">
        <v>561</v>
      </c>
      <c r="B86" s="6" t="s">
        <v>25</v>
      </c>
      <c r="C86" s="15">
        <v>0.61399999999999999</v>
      </c>
    </row>
    <row r="87" spans="1:3" x14ac:dyDescent="0.2">
      <c r="A87" s="1" t="s">
        <v>562</v>
      </c>
      <c r="B87" s="6" t="s">
        <v>208</v>
      </c>
      <c r="C87" s="15">
        <v>0.82250000000000001</v>
      </c>
    </row>
    <row r="88" spans="1:3" x14ac:dyDescent="0.2">
      <c r="A88" s="1" t="s">
        <v>563</v>
      </c>
      <c r="B88" s="6" t="s">
        <v>161</v>
      </c>
      <c r="C88" s="15">
        <v>0.54669999999999996</v>
      </c>
    </row>
    <row r="89" spans="1:3" x14ac:dyDescent="0.2">
      <c r="A89" s="1" t="s">
        <v>564</v>
      </c>
      <c r="B89" s="6" t="s">
        <v>66</v>
      </c>
      <c r="C89" s="15">
        <v>0.36259999999999998</v>
      </c>
    </row>
    <row r="90" spans="1:3" x14ac:dyDescent="0.2">
      <c r="A90" s="1" t="s">
        <v>565</v>
      </c>
      <c r="B90" s="6" t="s">
        <v>268</v>
      </c>
      <c r="C90" s="15">
        <v>0.60929999999999995</v>
      </c>
    </row>
    <row r="91" spans="1:3" x14ac:dyDescent="0.2">
      <c r="A91" s="1" t="s">
        <v>566</v>
      </c>
      <c r="B91" s="6" t="s">
        <v>119</v>
      </c>
      <c r="C91" s="15">
        <v>0.443</v>
      </c>
    </row>
    <row r="92" spans="1:3" x14ac:dyDescent="0.2">
      <c r="A92" s="1" t="s">
        <v>567</v>
      </c>
      <c r="B92" s="6" t="s">
        <v>8</v>
      </c>
      <c r="C92" s="15">
        <v>0.35809999999999997</v>
      </c>
    </row>
    <row r="93" spans="1:3" x14ac:dyDescent="0.2">
      <c r="A93" s="1" t="s">
        <v>568</v>
      </c>
      <c r="B93" s="6" t="s">
        <v>189</v>
      </c>
      <c r="C93" s="15">
        <v>0.88590000000000002</v>
      </c>
    </row>
    <row r="94" spans="1:3" x14ac:dyDescent="0.2">
      <c r="A94" s="1" t="s">
        <v>569</v>
      </c>
      <c r="B94" s="6" t="s">
        <v>288</v>
      </c>
      <c r="C94" s="15">
        <v>0.33160000000000001</v>
      </c>
    </row>
    <row r="95" spans="1:3" x14ac:dyDescent="0.2">
      <c r="A95" s="1" t="s">
        <v>570</v>
      </c>
      <c r="B95" s="6" t="s">
        <v>346</v>
      </c>
      <c r="C95" s="15">
        <v>0.43169999999999997</v>
      </c>
    </row>
    <row r="96" spans="1:3" x14ac:dyDescent="0.2">
      <c r="A96" s="1" t="s">
        <v>571</v>
      </c>
      <c r="B96" s="6" t="s">
        <v>355</v>
      </c>
      <c r="C96" s="15">
        <v>0.51229999999999998</v>
      </c>
    </row>
    <row r="97" spans="1:3" x14ac:dyDescent="0.2">
      <c r="A97" s="1" t="s">
        <v>572</v>
      </c>
      <c r="B97" s="6" t="s">
        <v>82</v>
      </c>
      <c r="C97" s="15">
        <v>0.77010000000000001</v>
      </c>
    </row>
    <row r="98" spans="1:3" x14ac:dyDescent="0.2">
      <c r="A98" s="1" t="s">
        <v>573</v>
      </c>
      <c r="B98" s="6" t="s">
        <v>108</v>
      </c>
      <c r="C98" s="15">
        <v>0.84609999999999996</v>
      </c>
    </row>
    <row r="99" spans="1:3" x14ac:dyDescent="0.2">
      <c r="A99" s="1" t="s">
        <v>574</v>
      </c>
      <c r="B99" s="6" t="s">
        <v>6</v>
      </c>
      <c r="C99" s="15">
        <v>0.36330000000000001</v>
      </c>
    </row>
    <row r="100" spans="1:3" x14ac:dyDescent="0.2">
      <c r="A100" s="1" t="s">
        <v>575</v>
      </c>
      <c r="B100" s="6" t="s">
        <v>311</v>
      </c>
      <c r="C100" s="15">
        <v>0.74270000000000003</v>
      </c>
    </row>
    <row r="101" spans="1:3" x14ac:dyDescent="0.2">
      <c r="A101" s="1" t="s">
        <v>576</v>
      </c>
      <c r="B101" s="6" t="s">
        <v>252</v>
      </c>
      <c r="C101" s="15">
        <v>0.61539999999999995</v>
      </c>
    </row>
    <row r="102" spans="1:3" x14ac:dyDescent="0.2">
      <c r="A102" s="1" t="s">
        <v>577</v>
      </c>
      <c r="B102" s="6" t="s">
        <v>266</v>
      </c>
      <c r="C102" s="15">
        <v>0.78010000000000002</v>
      </c>
    </row>
    <row r="103" spans="1:3" x14ac:dyDescent="0.2">
      <c r="A103" s="1" t="s">
        <v>578</v>
      </c>
      <c r="B103" s="6" t="s">
        <v>274</v>
      </c>
      <c r="C103" s="15">
        <v>0.95230000000000004</v>
      </c>
    </row>
    <row r="104" spans="1:3" x14ac:dyDescent="0.2">
      <c r="A104" s="1" t="s">
        <v>579</v>
      </c>
      <c r="B104" s="6" t="s">
        <v>131</v>
      </c>
      <c r="C104" s="15">
        <v>0.86280000000000001</v>
      </c>
    </row>
    <row r="105" spans="1:3" x14ac:dyDescent="0.2">
      <c r="A105" s="1" t="s">
        <v>580</v>
      </c>
      <c r="B105" s="6" t="s">
        <v>333</v>
      </c>
      <c r="C105" s="15">
        <v>0.87519999999999998</v>
      </c>
    </row>
    <row r="106" spans="1:3" x14ac:dyDescent="0.2">
      <c r="A106" s="1" t="s">
        <v>581</v>
      </c>
      <c r="B106" s="6" t="s">
        <v>121</v>
      </c>
      <c r="C106" s="15">
        <v>0.90580000000000005</v>
      </c>
    </row>
    <row r="107" spans="1:3" x14ac:dyDescent="0.2">
      <c r="A107" s="1" t="s">
        <v>582</v>
      </c>
      <c r="B107" s="6" t="s">
        <v>257</v>
      </c>
      <c r="C107" s="15">
        <v>0.37809999999999999</v>
      </c>
    </row>
    <row r="108" spans="1:3" x14ac:dyDescent="0.2">
      <c r="A108" s="1" t="s">
        <v>583</v>
      </c>
      <c r="B108" s="6" t="s">
        <v>203</v>
      </c>
      <c r="C108" s="15">
        <v>0.2266</v>
      </c>
    </row>
    <row r="109" spans="1:3" x14ac:dyDescent="0.2">
      <c r="A109" s="1" t="s">
        <v>584</v>
      </c>
      <c r="B109" s="6" t="s">
        <v>291</v>
      </c>
      <c r="C109" s="15">
        <v>0.90329999999999999</v>
      </c>
    </row>
    <row r="110" spans="1:3" x14ac:dyDescent="0.2">
      <c r="A110" s="1" t="s">
        <v>585</v>
      </c>
      <c r="B110" s="6" t="s">
        <v>93</v>
      </c>
      <c r="C110" s="15">
        <v>0.39700000000000002</v>
      </c>
    </row>
    <row r="111" spans="1:3" x14ac:dyDescent="0.2">
      <c r="A111" s="1" t="s">
        <v>586</v>
      </c>
      <c r="B111" s="6" t="s">
        <v>329</v>
      </c>
      <c r="C111" s="15">
        <v>0.33729999999999999</v>
      </c>
    </row>
    <row r="112" spans="1:3" x14ac:dyDescent="0.2">
      <c r="A112" s="1" t="s">
        <v>587</v>
      </c>
      <c r="B112" s="6" t="s">
        <v>182</v>
      </c>
      <c r="C112" s="15">
        <v>0.66910000000000003</v>
      </c>
    </row>
    <row r="113" spans="1:3" x14ac:dyDescent="0.2">
      <c r="A113" s="1" t="s">
        <v>588</v>
      </c>
      <c r="B113" s="6" t="s">
        <v>65</v>
      </c>
      <c r="C113" s="15">
        <v>0.64149999999999996</v>
      </c>
    </row>
    <row r="114" spans="1:3" x14ac:dyDescent="0.2">
      <c r="A114" s="1" t="s">
        <v>589</v>
      </c>
      <c r="B114" s="6" t="s">
        <v>328</v>
      </c>
      <c r="C114" s="15">
        <v>0.59889999999999999</v>
      </c>
    </row>
    <row r="115" spans="1:3" x14ac:dyDescent="0.2">
      <c r="A115" s="1" t="s">
        <v>590</v>
      </c>
      <c r="B115" s="6" t="s">
        <v>148</v>
      </c>
      <c r="C115" s="15">
        <v>0.46139999999999998</v>
      </c>
    </row>
    <row r="116" spans="1:3" x14ac:dyDescent="0.2">
      <c r="A116" s="1" t="s">
        <v>591</v>
      </c>
      <c r="B116" s="6" t="s">
        <v>330</v>
      </c>
      <c r="C116" s="15">
        <v>0.44829999999999998</v>
      </c>
    </row>
    <row r="117" spans="1:3" x14ac:dyDescent="0.2">
      <c r="A117" s="1" t="s">
        <v>592</v>
      </c>
      <c r="B117" s="6" t="s">
        <v>38</v>
      </c>
      <c r="C117" s="15">
        <v>0.35189999999999999</v>
      </c>
    </row>
    <row r="118" spans="1:3" x14ac:dyDescent="0.2">
      <c r="A118" s="1" t="s">
        <v>593</v>
      </c>
      <c r="B118" s="6" t="s">
        <v>109</v>
      </c>
      <c r="C118" s="15">
        <v>0.94320000000000004</v>
      </c>
    </row>
    <row r="119" spans="1:3" x14ac:dyDescent="0.2">
      <c r="A119" s="1" t="s">
        <v>594</v>
      </c>
      <c r="B119" s="5" t="s">
        <v>318</v>
      </c>
      <c r="C119" s="15">
        <v>0.40010000000000001</v>
      </c>
    </row>
    <row r="120" spans="1:3" x14ac:dyDescent="0.2">
      <c r="A120" s="1" t="s">
        <v>595</v>
      </c>
      <c r="B120" s="6" t="s">
        <v>110</v>
      </c>
      <c r="C120" s="15">
        <v>0.27839999999999998</v>
      </c>
    </row>
    <row r="121" spans="1:3" x14ac:dyDescent="0.2">
      <c r="A121" s="1" t="s">
        <v>596</v>
      </c>
      <c r="B121" s="6" t="s">
        <v>164</v>
      </c>
      <c r="C121" s="15">
        <v>0.55959999999999999</v>
      </c>
    </row>
    <row r="122" spans="1:3" x14ac:dyDescent="0.2">
      <c r="A122" s="1" t="s">
        <v>597</v>
      </c>
      <c r="B122" s="6" t="s">
        <v>347</v>
      </c>
      <c r="C122" s="15">
        <v>0.4713</v>
      </c>
    </row>
    <row r="123" spans="1:3" x14ac:dyDescent="0.2">
      <c r="A123" s="1" t="s">
        <v>598</v>
      </c>
      <c r="B123" s="6" t="s">
        <v>180</v>
      </c>
      <c r="C123" s="15">
        <v>0.39439999999999997</v>
      </c>
    </row>
    <row r="124" spans="1:3" x14ac:dyDescent="0.2">
      <c r="A124" s="1" t="s">
        <v>599</v>
      </c>
      <c r="B124" s="6" t="s">
        <v>292</v>
      </c>
      <c r="C124" s="15">
        <v>0.23400000000000001</v>
      </c>
    </row>
    <row r="125" spans="1:3" x14ac:dyDescent="0.2">
      <c r="A125" s="1" t="s">
        <v>600</v>
      </c>
      <c r="B125" s="6" t="s">
        <v>129</v>
      </c>
      <c r="C125" s="15">
        <v>0.96040000000000003</v>
      </c>
    </row>
    <row r="126" spans="1:3" x14ac:dyDescent="0.2">
      <c r="A126" s="1" t="s">
        <v>601</v>
      </c>
      <c r="B126" s="6" t="s">
        <v>32</v>
      </c>
      <c r="C126" s="15">
        <v>0.66279999999999994</v>
      </c>
    </row>
    <row r="127" spans="1:3" x14ac:dyDescent="0.2">
      <c r="A127" s="1" t="s">
        <v>602</v>
      </c>
      <c r="B127" s="6" t="s">
        <v>49</v>
      </c>
      <c r="C127" s="15">
        <v>0.65290000000000004</v>
      </c>
    </row>
    <row r="128" spans="1:3" x14ac:dyDescent="0.2">
      <c r="A128" s="1" t="s">
        <v>603</v>
      </c>
      <c r="B128" s="6" t="s">
        <v>169</v>
      </c>
      <c r="C128" s="15">
        <v>0.81079999999999997</v>
      </c>
    </row>
    <row r="129" spans="1:3" x14ac:dyDescent="0.2">
      <c r="A129" s="1" t="s">
        <v>604</v>
      </c>
      <c r="B129" s="6" t="s">
        <v>224</v>
      </c>
      <c r="C129" s="15">
        <v>0.89329999999999998</v>
      </c>
    </row>
    <row r="130" spans="1:3" x14ac:dyDescent="0.2">
      <c r="A130" s="1" t="s">
        <v>605</v>
      </c>
      <c r="B130" s="6" t="s">
        <v>59</v>
      </c>
      <c r="C130" s="15">
        <v>0.60909999999999997</v>
      </c>
    </row>
    <row r="131" spans="1:3" x14ac:dyDescent="0.2">
      <c r="A131" s="1" t="s">
        <v>606</v>
      </c>
      <c r="B131" s="6" t="s">
        <v>52</v>
      </c>
      <c r="C131" s="15">
        <v>0.32600000000000001</v>
      </c>
    </row>
    <row r="132" spans="1:3" x14ac:dyDescent="0.2">
      <c r="A132" s="1" t="s">
        <v>607</v>
      </c>
      <c r="B132" s="6" t="s">
        <v>102</v>
      </c>
      <c r="C132" s="15">
        <v>0.40720000000000001</v>
      </c>
    </row>
    <row r="133" spans="1:3" x14ac:dyDescent="0.2">
      <c r="A133" s="1" t="s">
        <v>608</v>
      </c>
      <c r="B133" s="6" t="s">
        <v>334</v>
      </c>
      <c r="C133" s="15">
        <v>0.45090000000000002</v>
      </c>
    </row>
    <row r="134" spans="1:3" x14ac:dyDescent="0.2">
      <c r="A134" s="1" t="s">
        <v>609</v>
      </c>
      <c r="B134" s="6" t="s">
        <v>116</v>
      </c>
      <c r="C134" s="15">
        <v>0.67720000000000002</v>
      </c>
    </row>
    <row r="135" spans="1:3" x14ac:dyDescent="0.2">
      <c r="A135" s="1" t="s">
        <v>610</v>
      </c>
      <c r="B135" s="6" t="s">
        <v>127</v>
      </c>
      <c r="C135" s="15">
        <v>0.60399999999999998</v>
      </c>
    </row>
    <row r="136" spans="1:3" x14ac:dyDescent="0.2">
      <c r="A136" s="1" t="s">
        <v>611</v>
      </c>
      <c r="B136" s="6" t="s">
        <v>2</v>
      </c>
      <c r="C136" s="15">
        <v>0.63129999999999997</v>
      </c>
    </row>
    <row r="137" spans="1:3" x14ac:dyDescent="0.2">
      <c r="A137" s="1" t="s">
        <v>612</v>
      </c>
      <c r="B137" s="6" t="s">
        <v>92</v>
      </c>
      <c r="C137" s="15">
        <v>0.25030000000000002</v>
      </c>
    </row>
    <row r="138" spans="1:3" x14ac:dyDescent="0.2">
      <c r="A138" s="1" t="s">
        <v>613</v>
      </c>
      <c r="B138" s="6" t="s">
        <v>51</v>
      </c>
      <c r="C138" s="15">
        <v>0.59670000000000001</v>
      </c>
    </row>
    <row r="139" spans="1:3" x14ac:dyDescent="0.2">
      <c r="A139" s="1" t="s">
        <v>614</v>
      </c>
      <c r="B139" s="6" t="s">
        <v>265</v>
      </c>
      <c r="C139" s="15">
        <v>0.28789999999999999</v>
      </c>
    </row>
    <row r="140" spans="1:3" x14ac:dyDescent="0.2">
      <c r="A140" s="1" t="s">
        <v>615</v>
      </c>
      <c r="B140" s="6" t="s">
        <v>270</v>
      </c>
      <c r="C140" s="15">
        <v>0.4204</v>
      </c>
    </row>
    <row r="141" spans="1:3" x14ac:dyDescent="0.2">
      <c r="A141" s="1" t="s">
        <v>616</v>
      </c>
      <c r="B141" s="6" t="s">
        <v>177</v>
      </c>
      <c r="C141" s="15">
        <v>0.29549999999999998</v>
      </c>
    </row>
    <row r="142" spans="1:3" x14ac:dyDescent="0.2">
      <c r="A142" s="1" t="s">
        <v>617</v>
      </c>
      <c r="B142" s="6" t="s">
        <v>171</v>
      </c>
      <c r="C142" s="15">
        <v>0.75670000000000004</v>
      </c>
    </row>
    <row r="143" spans="1:3" x14ac:dyDescent="0.2">
      <c r="A143" s="1" t="s">
        <v>618</v>
      </c>
      <c r="B143" s="6" t="s">
        <v>338</v>
      </c>
      <c r="C143" s="15">
        <v>0.96579999999999999</v>
      </c>
    </row>
    <row r="144" spans="1:3" x14ac:dyDescent="0.2">
      <c r="A144" s="1" t="s">
        <v>619</v>
      </c>
      <c r="B144" s="6" t="s">
        <v>293</v>
      </c>
      <c r="C144" s="15">
        <v>0.6159</v>
      </c>
    </row>
    <row r="145" spans="1:3" x14ac:dyDescent="0.2">
      <c r="A145" s="1" t="s">
        <v>620</v>
      </c>
      <c r="B145" s="6" t="s">
        <v>172</v>
      </c>
      <c r="C145" s="15">
        <v>0.2576</v>
      </c>
    </row>
    <row r="146" spans="1:3" x14ac:dyDescent="0.2">
      <c r="A146" s="1" t="s">
        <v>621</v>
      </c>
      <c r="B146" s="6" t="s">
        <v>314</v>
      </c>
      <c r="C146" s="15">
        <v>0.90539999999999998</v>
      </c>
    </row>
    <row r="147" spans="1:3" x14ac:dyDescent="0.2">
      <c r="A147" s="1" t="s">
        <v>622</v>
      </c>
      <c r="B147" s="6" t="s">
        <v>162</v>
      </c>
      <c r="C147" s="15">
        <v>0.92110000000000003</v>
      </c>
    </row>
    <row r="148" spans="1:3" x14ac:dyDescent="0.2">
      <c r="A148" s="1" t="s">
        <v>623</v>
      </c>
      <c r="B148" s="6" t="s">
        <v>183</v>
      </c>
      <c r="C148" s="15">
        <v>0.82850000000000001</v>
      </c>
    </row>
    <row r="149" spans="1:3" x14ac:dyDescent="0.2">
      <c r="A149" s="1" t="s">
        <v>624</v>
      </c>
      <c r="B149" s="6" t="s">
        <v>211</v>
      </c>
      <c r="C149" s="15">
        <v>0.94479999999999997</v>
      </c>
    </row>
    <row r="150" spans="1:3" x14ac:dyDescent="0.2">
      <c r="A150" s="1" t="s">
        <v>625</v>
      </c>
      <c r="B150" s="6" t="s">
        <v>86</v>
      </c>
      <c r="C150" s="15">
        <v>0.44950000000000001</v>
      </c>
    </row>
    <row r="151" spans="1:3" x14ac:dyDescent="0.2">
      <c r="A151" s="1" t="s">
        <v>626</v>
      </c>
      <c r="B151" s="6" t="s">
        <v>296</v>
      </c>
      <c r="C151" s="15">
        <v>0.58009999999999995</v>
      </c>
    </row>
    <row r="152" spans="1:3" x14ac:dyDescent="0.2">
      <c r="A152" s="1" t="s">
        <v>627</v>
      </c>
      <c r="B152" s="6" t="s">
        <v>310</v>
      </c>
      <c r="C152" s="15">
        <v>0.23799999999999999</v>
      </c>
    </row>
    <row r="153" spans="1:3" x14ac:dyDescent="0.2">
      <c r="A153" s="1" t="s">
        <v>628</v>
      </c>
      <c r="B153" s="6" t="s">
        <v>71</v>
      </c>
      <c r="C153" s="15">
        <v>0.7671</v>
      </c>
    </row>
    <row r="154" spans="1:3" x14ac:dyDescent="0.2">
      <c r="A154" s="1" t="s">
        <v>629</v>
      </c>
      <c r="B154" s="6" t="s">
        <v>85</v>
      </c>
      <c r="C154" s="15">
        <v>0.41089999999999999</v>
      </c>
    </row>
    <row r="155" spans="1:3" x14ac:dyDescent="0.2">
      <c r="A155" s="1" t="s">
        <v>630</v>
      </c>
      <c r="B155" s="6" t="s">
        <v>76</v>
      </c>
      <c r="C155" s="15">
        <v>0.38550000000000001</v>
      </c>
    </row>
    <row r="156" spans="1:3" x14ac:dyDescent="0.2">
      <c r="A156" s="1" t="s">
        <v>631</v>
      </c>
      <c r="B156" s="6" t="s">
        <v>181</v>
      </c>
      <c r="C156" s="15">
        <v>0.73050000000000004</v>
      </c>
    </row>
    <row r="157" spans="1:3" x14ac:dyDescent="0.2">
      <c r="A157" s="1" t="s">
        <v>632</v>
      </c>
      <c r="B157" s="6" t="s">
        <v>22</v>
      </c>
      <c r="C157" s="15">
        <v>0.84809999999999997</v>
      </c>
    </row>
    <row r="158" spans="1:3" x14ac:dyDescent="0.2">
      <c r="A158" s="1" t="s">
        <v>633</v>
      </c>
      <c r="B158" s="6" t="s">
        <v>147</v>
      </c>
      <c r="C158" s="15">
        <v>0.42880000000000001</v>
      </c>
    </row>
    <row r="159" spans="1:3" x14ac:dyDescent="0.2">
      <c r="A159" s="1" t="s">
        <v>634</v>
      </c>
      <c r="B159" s="6" t="s">
        <v>193</v>
      </c>
      <c r="C159" s="15">
        <v>0.30769999999999997</v>
      </c>
    </row>
    <row r="160" spans="1:3" x14ac:dyDescent="0.2">
      <c r="A160" s="1" t="s">
        <v>635</v>
      </c>
      <c r="B160" s="6" t="s">
        <v>126</v>
      </c>
      <c r="C160" s="15">
        <v>0.84050000000000002</v>
      </c>
    </row>
    <row r="161" spans="1:3" x14ac:dyDescent="0.2">
      <c r="A161" s="1" t="s">
        <v>636</v>
      </c>
      <c r="B161" s="6" t="s">
        <v>209</v>
      </c>
      <c r="C161" s="15">
        <v>0.77849999999999997</v>
      </c>
    </row>
    <row r="162" spans="1:3" x14ac:dyDescent="0.2">
      <c r="A162" s="1" t="s">
        <v>637</v>
      </c>
      <c r="B162" s="6" t="s">
        <v>245</v>
      </c>
      <c r="C162" s="15">
        <v>0.54339999999999999</v>
      </c>
    </row>
    <row r="163" spans="1:3" x14ac:dyDescent="0.2">
      <c r="A163" s="1" t="s">
        <v>638</v>
      </c>
      <c r="B163" s="6" t="s">
        <v>282</v>
      </c>
      <c r="C163" s="15">
        <v>0.72030000000000005</v>
      </c>
    </row>
    <row r="164" spans="1:3" x14ac:dyDescent="0.2">
      <c r="A164" s="1" t="s">
        <v>639</v>
      </c>
      <c r="B164" s="6" t="s">
        <v>145</v>
      </c>
      <c r="C164" s="15">
        <v>0.45040000000000002</v>
      </c>
    </row>
    <row r="165" spans="1:3" x14ac:dyDescent="0.2">
      <c r="A165" s="1" t="s">
        <v>640</v>
      </c>
      <c r="B165" s="6" t="s">
        <v>122</v>
      </c>
      <c r="C165" s="15">
        <v>0.89629999999999999</v>
      </c>
    </row>
    <row r="166" spans="1:3" x14ac:dyDescent="0.2">
      <c r="A166" s="1" t="s">
        <v>641</v>
      </c>
      <c r="B166" s="6" t="s">
        <v>17</v>
      </c>
      <c r="C166" s="15">
        <v>0.26250000000000001</v>
      </c>
    </row>
    <row r="167" spans="1:3" x14ac:dyDescent="0.2">
      <c r="A167" s="1" t="s">
        <v>642</v>
      </c>
      <c r="B167" s="6" t="s">
        <v>77</v>
      </c>
      <c r="C167" s="15">
        <v>0.56259999999999999</v>
      </c>
    </row>
    <row r="168" spans="1:3" x14ac:dyDescent="0.2">
      <c r="A168" s="1" t="s">
        <v>643</v>
      </c>
      <c r="B168" s="6" t="s">
        <v>255</v>
      </c>
      <c r="C168" s="15">
        <v>0.35139999999999999</v>
      </c>
    </row>
    <row r="169" spans="1:3" x14ac:dyDescent="0.2">
      <c r="A169" s="1" t="s">
        <v>644</v>
      </c>
      <c r="B169" s="6" t="s">
        <v>212</v>
      </c>
      <c r="C169" s="15">
        <v>0.76700000000000002</v>
      </c>
    </row>
    <row r="170" spans="1:3" x14ac:dyDescent="0.2">
      <c r="A170" s="1" t="s">
        <v>645</v>
      </c>
      <c r="B170" s="6" t="s">
        <v>216</v>
      </c>
      <c r="C170" s="15">
        <v>0.89019999999999999</v>
      </c>
    </row>
    <row r="171" spans="1:3" x14ac:dyDescent="0.2">
      <c r="A171" s="1" t="s">
        <v>646</v>
      </c>
      <c r="B171" s="6" t="s">
        <v>191</v>
      </c>
      <c r="C171" s="15">
        <v>0.54759999999999998</v>
      </c>
    </row>
    <row r="172" spans="1:3" x14ac:dyDescent="0.2">
      <c r="A172" s="1" t="s">
        <v>647</v>
      </c>
      <c r="B172" s="6" t="s">
        <v>42</v>
      </c>
      <c r="C172" s="15">
        <v>0.34410000000000002</v>
      </c>
    </row>
    <row r="173" spans="1:3" x14ac:dyDescent="0.2">
      <c r="A173" s="1" t="s">
        <v>648</v>
      </c>
      <c r="B173" s="6" t="s">
        <v>69</v>
      </c>
      <c r="C173" s="15">
        <v>0.42070000000000002</v>
      </c>
    </row>
    <row r="174" spans="1:3" x14ac:dyDescent="0.2">
      <c r="A174" s="1" t="s">
        <v>649</v>
      </c>
      <c r="B174" s="6" t="s">
        <v>351</v>
      </c>
      <c r="C174" s="15">
        <v>0.55430000000000001</v>
      </c>
    </row>
    <row r="175" spans="1:3" x14ac:dyDescent="0.2">
      <c r="A175" s="1" t="s">
        <v>650</v>
      </c>
      <c r="B175" s="6" t="s">
        <v>301</v>
      </c>
      <c r="C175" s="15">
        <v>0.44750000000000001</v>
      </c>
    </row>
    <row r="176" spans="1:3" x14ac:dyDescent="0.2">
      <c r="A176" s="1" t="s">
        <v>651</v>
      </c>
      <c r="B176" s="6" t="s">
        <v>74</v>
      </c>
      <c r="C176" s="15">
        <v>0.50790000000000002</v>
      </c>
    </row>
    <row r="177" spans="1:3" x14ac:dyDescent="0.2">
      <c r="A177" s="1" t="s">
        <v>652</v>
      </c>
      <c r="B177" s="6" t="s">
        <v>155</v>
      </c>
      <c r="C177" s="15">
        <v>0.58860000000000001</v>
      </c>
    </row>
    <row r="178" spans="1:3" x14ac:dyDescent="0.2">
      <c r="A178" s="1" t="s">
        <v>653</v>
      </c>
      <c r="B178" s="6" t="s">
        <v>60</v>
      </c>
      <c r="C178" s="15">
        <v>0.2288</v>
      </c>
    </row>
    <row r="179" spans="1:3" x14ac:dyDescent="0.2">
      <c r="A179" s="1" t="s">
        <v>654</v>
      </c>
      <c r="B179" s="6" t="s">
        <v>154</v>
      </c>
      <c r="C179" s="15">
        <v>0.9254</v>
      </c>
    </row>
    <row r="180" spans="1:3" x14ac:dyDescent="0.2">
      <c r="A180" s="1" t="s">
        <v>655</v>
      </c>
      <c r="B180" s="6" t="s">
        <v>233</v>
      </c>
      <c r="C180" s="15">
        <v>0.90869999999999995</v>
      </c>
    </row>
    <row r="181" spans="1:3" x14ac:dyDescent="0.2">
      <c r="A181" s="1" t="s">
        <v>656</v>
      </c>
      <c r="B181" s="6" t="s">
        <v>332</v>
      </c>
      <c r="C181" s="15">
        <v>0.50309999999999999</v>
      </c>
    </row>
    <row r="182" spans="1:3" x14ac:dyDescent="0.2">
      <c r="A182" s="1" t="s">
        <v>657</v>
      </c>
      <c r="B182" s="6" t="s">
        <v>56</v>
      </c>
      <c r="C182" s="15">
        <v>0.48770000000000002</v>
      </c>
    </row>
    <row r="183" spans="1:3" x14ac:dyDescent="0.2">
      <c r="A183" s="1" t="s">
        <v>658</v>
      </c>
      <c r="B183" s="6" t="s">
        <v>306</v>
      </c>
      <c r="C183" s="15">
        <v>0.52449999999999997</v>
      </c>
    </row>
    <row r="184" spans="1:3" x14ac:dyDescent="0.2">
      <c r="A184" s="1" t="s">
        <v>659</v>
      </c>
      <c r="B184" s="6" t="s">
        <v>213</v>
      </c>
      <c r="C184" s="15">
        <v>0.64370000000000005</v>
      </c>
    </row>
    <row r="185" spans="1:3" x14ac:dyDescent="0.2">
      <c r="A185" s="1" t="s">
        <v>660</v>
      </c>
      <c r="B185" s="6" t="s">
        <v>117</v>
      </c>
      <c r="C185" s="15">
        <v>0.47570000000000001</v>
      </c>
    </row>
    <row r="186" spans="1:3" x14ac:dyDescent="0.2">
      <c r="A186" s="1" t="s">
        <v>661</v>
      </c>
      <c r="B186" s="6" t="s">
        <v>321</v>
      </c>
      <c r="C186" s="15">
        <v>0.2089</v>
      </c>
    </row>
    <row r="187" spans="1:3" x14ac:dyDescent="0.2">
      <c r="A187" s="1" t="s">
        <v>662</v>
      </c>
      <c r="B187" s="6" t="s">
        <v>258</v>
      </c>
      <c r="C187" s="15">
        <v>0.36919999999999997</v>
      </c>
    </row>
    <row r="188" spans="1:3" x14ac:dyDescent="0.2">
      <c r="A188" s="1" t="s">
        <v>663</v>
      </c>
      <c r="B188" s="6" t="s">
        <v>43</v>
      </c>
      <c r="C188" s="15">
        <v>0.84050000000000002</v>
      </c>
    </row>
    <row r="189" spans="1:3" x14ac:dyDescent="0.2">
      <c r="A189" s="1" t="s">
        <v>664</v>
      </c>
      <c r="B189" s="6" t="s">
        <v>331</v>
      </c>
      <c r="C189" s="15">
        <v>0.3029</v>
      </c>
    </row>
    <row r="190" spans="1:3" x14ac:dyDescent="0.2">
      <c r="A190" s="1" t="s">
        <v>665</v>
      </c>
      <c r="B190" s="6" t="s">
        <v>226</v>
      </c>
      <c r="C190" s="15">
        <v>0.31890000000000002</v>
      </c>
    </row>
    <row r="191" spans="1:3" x14ac:dyDescent="0.2">
      <c r="A191" s="1" t="s">
        <v>666</v>
      </c>
      <c r="B191" s="6" t="s">
        <v>5</v>
      </c>
      <c r="C191" s="15">
        <v>0.28360000000000002</v>
      </c>
    </row>
    <row r="192" spans="1:3" x14ac:dyDescent="0.2">
      <c r="A192" s="1" t="s">
        <v>667</v>
      </c>
      <c r="B192" s="6" t="s">
        <v>243</v>
      </c>
      <c r="C192" s="15">
        <v>0.3256</v>
      </c>
    </row>
    <row r="193" spans="1:3" x14ac:dyDescent="0.2">
      <c r="A193" s="1" t="s">
        <v>668</v>
      </c>
      <c r="B193" s="6" t="s">
        <v>144</v>
      </c>
      <c r="C193" s="15">
        <v>0.72629999999999995</v>
      </c>
    </row>
    <row r="194" spans="1:3" x14ac:dyDescent="0.2">
      <c r="A194" s="1" t="s">
        <v>669</v>
      </c>
      <c r="B194" s="6" t="s">
        <v>201</v>
      </c>
      <c r="C194" s="15">
        <v>0.89659999999999995</v>
      </c>
    </row>
    <row r="195" spans="1:3" x14ac:dyDescent="0.2">
      <c r="A195" s="1" t="s">
        <v>670</v>
      </c>
      <c r="B195" s="6" t="s">
        <v>205</v>
      </c>
      <c r="C195" s="15">
        <v>0.41749999999999998</v>
      </c>
    </row>
    <row r="196" spans="1:3" x14ac:dyDescent="0.2">
      <c r="A196" s="1" t="s">
        <v>671</v>
      </c>
      <c r="B196" s="6" t="s">
        <v>232</v>
      </c>
      <c r="C196" s="15">
        <v>0.8952</v>
      </c>
    </row>
    <row r="197" spans="1:3" x14ac:dyDescent="0.2">
      <c r="A197" s="1" t="s">
        <v>672</v>
      </c>
      <c r="B197" s="6" t="s">
        <v>339</v>
      </c>
      <c r="C197" s="15">
        <v>0.4652</v>
      </c>
    </row>
    <row r="198" spans="1:3" x14ac:dyDescent="0.2">
      <c r="A198" s="1" t="s">
        <v>673</v>
      </c>
      <c r="B198" s="6" t="s">
        <v>230</v>
      </c>
      <c r="C198" s="15">
        <v>0.71870000000000001</v>
      </c>
    </row>
    <row r="199" spans="1:3" x14ac:dyDescent="0.2">
      <c r="A199" s="1" t="s">
        <v>674</v>
      </c>
      <c r="B199" s="6" t="s">
        <v>235</v>
      </c>
      <c r="C199" s="15">
        <v>0.45750000000000002</v>
      </c>
    </row>
    <row r="200" spans="1:3" x14ac:dyDescent="0.2">
      <c r="A200" s="1" t="s">
        <v>675</v>
      </c>
      <c r="B200" s="6" t="s">
        <v>192</v>
      </c>
      <c r="C200" s="15">
        <v>0.5262</v>
      </c>
    </row>
    <row r="201" spans="1:3" x14ac:dyDescent="0.2">
      <c r="A201" s="1" t="s">
        <v>676</v>
      </c>
      <c r="B201" s="6" t="s">
        <v>320</v>
      </c>
      <c r="C201" s="15">
        <v>0.66120000000000001</v>
      </c>
    </row>
    <row r="202" spans="1:3" x14ac:dyDescent="0.2">
      <c r="A202" s="1" t="s">
        <v>677</v>
      </c>
      <c r="B202" s="6" t="s">
        <v>280</v>
      </c>
      <c r="C202" s="15">
        <v>0.4657</v>
      </c>
    </row>
    <row r="203" spans="1:3" x14ac:dyDescent="0.2">
      <c r="A203" s="1" t="s">
        <v>678</v>
      </c>
      <c r="B203" s="6" t="s">
        <v>202</v>
      </c>
      <c r="C203" s="15">
        <v>0.52259999999999995</v>
      </c>
    </row>
    <row r="204" spans="1:3" x14ac:dyDescent="0.2">
      <c r="A204" s="1" t="s">
        <v>679</v>
      </c>
      <c r="B204" s="6" t="s">
        <v>146</v>
      </c>
      <c r="C204" s="15">
        <v>0.46139999999999998</v>
      </c>
    </row>
    <row r="205" spans="1:3" x14ac:dyDescent="0.2">
      <c r="A205" s="1" t="s">
        <v>680</v>
      </c>
      <c r="B205" s="6" t="s">
        <v>262</v>
      </c>
      <c r="C205" s="15">
        <v>0.39610000000000001</v>
      </c>
    </row>
    <row r="206" spans="1:3" x14ac:dyDescent="0.2">
      <c r="A206" s="1" t="s">
        <v>681</v>
      </c>
      <c r="B206" s="6" t="s">
        <v>139</v>
      </c>
      <c r="C206" s="15">
        <v>0.78149999999999997</v>
      </c>
    </row>
    <row r="207" spans="1:3" x14ac:dyDescent="0.2">
      <c r="A207" s="1" t="s">
        <v>682</v>
      </c>
      <c r="B207" s="6" t="s">
        <v>135</v>
      </c>
      <c r="C207" s="15">
        <v>0.75209999999999999</v>
      </c>
    </row>
    <row r="208" spans="1:3" x14ac:dyDescent="0.2">
      <c r="A208" s="1" t="s">
        <v>683</v>
      </c>
      <c r="B208" s="6" t="s">
        <v>239</v>
      </c>
      <c r="C208" s="15">
        <v>0.66810000000000003</v>
      </c>
    </row>
    <row r="209" spans="1:3" x14ac:dyDescent="0.2">
      <c r="A209" s="1" t="s">
        <v>684</v>
      </c>
      <c r="B209" s="6" t="s">
        <v>87</v>
      </c>
      <c r="C209" s="15">
        <v>0.83919999999999995</v>
      </c>
    </row>
    <row r="210" spans="1:3" x14ac:dyDescent="0.2">
      <c r="A210" s="1" t="s">
        <v>685</v>
      </c>
      <c r="B210" s="6" t="s">
        <v>289</v>
      </c>
      <c r="C210" s="15">
        <v>0.25030000000000002</v>
      </c>
    </row>
    <row r="211" spans="1:3" x14ac:dyDescent="0.2">
      <c r="A211" s="1" t="s">
        <v>686</v>
      </c>
      <c r="B211" s="6" t="s">
        <v>174</v>
      </c>
      <c r="C211" s="15">
        <v>0.65920000000000001</v>
      </c>
    </row>
    <row r="212" spans="1:3" x14ac:dyDescent="0.2">
      <c r="A212" s="1" t="s">
        <v>687</v>
      </c>
      <c r="B212" s="6" t="s">
        <v>344</v>
      </c>
      <c r="C212" s="15">
        <v>0.24679999999999999</v>
      </c>
    </row>
    <row r="213" spans="1:3" x14ac:dyDescent="0.2">
      <c r="A213" s="1" t="s">
        <v>688</v>
      </c>
      <c r="B213" s="6" t="s">
        <v>39</v>
      </c>
      <c r="C213" s="15">
        <v>0.7339</v>
      </c>
    </row>
    <row r="214" spans="1:3" x14ac:dyDescent="0.2">
      <c r="A214" s="1" t="s">
        <v>689</v>
      </c>
      <c r="B214" s="6" t="s">
        <v>348</v>
      </c>
      <c r="C214" s="15">
        <v>0.47549999999999998</v>
      </c>
    </row>
    <row r="215" spans="1:3" x14ac:dyDescent="0.2">
      <c r="A215" s="1" t="s">
        <v>690</v>
      </c>
      <c r="B215" s="6" t="s">
        <v>137</v>
      </c>
      <c r="C215" s="15">
        <v>0.52510000000000001</v>
      </c>
    </row>
    <row r="216" spans="1:3" x14ac:dyDescent="0.2">
      <c r="A216" s="1" t="s">
        <v>691</v>
      </c>
      <c r="B216" s="6" t="s">
        <v>130</v>
      </c>
      <c r="C216" s="15">
        <v>0.33750000000000002</v>
      </c>
    </row>
    <row r="217" spans="1:3" x14ac:dyDescent="0.2">
      <c r="A217" s="1" t="s">
        <v>692</v>
      </c>
      <c r="B217" s="6" t="s">
        <v>190</v>
      </c>
      <c r="C217" s="15">
        <v>0.44450000000000001</v>
      </c>
    </row>
    <row r="218" spans="1:3" x14ac:dyDescent="0.2">
      <c r="A218" s="1" t="s">
        <v>693</v>
      </c>
      <c r="B218" s="6" t="s">
        <v>223</v>
      </c>
      <c r="C218" s="15">
        <v>0.51359999999999995</v>
      </c>
    </row>
    <row r="219" spans="1:3" x14ac:dyDescent="0.2">
      <c r="A219" s="1" t="s">
        <v>694</v>
      </c>
      <c r="B219" s="6" t="s">
        <v>100</v>
      </c>
      <c r="C219" s="15">
        <v>0.81820000000000004</v>
      </c>
    </row>
    <row r="220" spans="1:3" x14ac:dyDescent="0.2">
      <c r="A220" s="1" t="s">
        <v>695</v>
      </c>
      <c r="B220" s="6" t="s">
        <v>14</v>
      </c>
      <c r="C220" s="15">
        <v>0.3679</v>
      </c>
    </row>
    <row r="221" spans="1:3" x14ac:dyDescent="0.2">
      <c r="A221" s="1" t="s">
        <v>696</v>
      </c>
      <c r="B221" s="6" t="s">
        <v>297</v>
      </c>
      <c r="C221" s="15">
        <v>0.77859999999999996</v>
      </c>
    </row>
    <row r="222" spans="1:3" x14ac:dyDescent="0.2">
      <c r="A222" s="1" t="s">
        <v>697</v>
      </c>
      <c r="B222" s="6" t="s">
        <v>114</v>
      </c>
      <c r="C222" s="15">
        <v>0.40329999999999999</v>
      </c>
    </row>
    <row r="223" spans="1:3" x14ac:dyDescent="0.2">
      <c r="A223" s="1" t="s">
        <v>698</v>
      </c>
      <c r="B223" s="6" t="s">
        <v>322</v>
      </c>
      <c r="C223" s="15">
        <v>0.25319999999999998</v>
      </c>
    </row>
    <row r="224" spans="1:3" x14ac:dyDescent="0.2">
      <c r="A224" s="1" t="s">
        <v>699</v>
      </c>
      <c r="B224" s="6" t="s">
        <v>84</v>
      </c>
      <c r="C224" s="15">
        <v>0.8095</v>
      </c>
    </row>
    <row r="225" spans="1:3" x14ac:dyDescent="0.2">
      <c r="A225" s="1" t="s">
        <v>700</v>
      </c>
      <c r="B225" s="6" t="s">
        <v>287</v>
      </c>
      <c r="C225" s="15">
        <v>0.62109999999999999</v>
      </c>
    </row>
    <row r="226" spans="1:3" x14ac:dyDescent="0.2">
      <c r="A226" s="1" t="s">
        <v>701</v>
      </c>
      <c r="B226" s="6" t="s">
        <v>78</v>
      </c>
      <c r="C226" s="15">
        <v>0.53620000000000001</v>
      </c>
    </row>
    <row r="227" spans="1:3" x14ac:dyDescent="0.2">
      <c r="A227" s="1" t="s">
        <v>702</v>
      </c>
      <c r="B227" s="6" t="s">
        <v>178</v>
      </c>
      <c r="C227" s="15">
        <v>0.88249999999999995</v>
      </c>
    </row>
    <row r="228" spans="1:3" x14ac:dyDescent="0.2">
      <c r="A228" s="1" t="s">
        <v>703</v>
      </c>
      <c r="B228" s="6" t="s">
        <v>58</v>
      </c>
      <c r="C228" s="15">
        <v>0.87039999999999995</v>
      </c>
    </row>
    <row r="229" spans="1:3" x14ac:dyDescent="0.2">
      <c r="A229" s="1" t="s">
        <v>704</v>
      </c>
      <c r="B229" s="6" t="s">
        <v>133</v>
      </c>
      <c r="C229" s="15">
        <v>0.30790000000000001</v>
      </c>
    </row>
    <row r="230" spans="1:3" x14ac:dyDescent="0.2">
      <c r="A230" s="1" t="s">
        <v>705</v>
      </c>
      <c r="B230" s="6" t="s">
        <v>95</v>
      </c>
      <c r="C230" s="15">
        <v>0.46360000000000001</v>
      </c>
    </row>
    <row r="231" spans="1:3" x14ac:dyDescent="0.2">
      <c r="A231" s="1" t="s">
        <v>706</v>
      </c>
      <c r="B231" s="6" t="s">
        <v>163</v>
      </c>
      <c r="C231" s="15">
        <v>0.4874</v>
      </c>
    </row>
    <row r="232" spans="1:3" x14ac:dyDescent="0.2">
      <c r="A232" s="1" t="s">
        <v>707</v>
      </c>
      <c r="B232" s="6" t="s">
        <v>57</v>
      </c>
      <c r="C232" s="15">
        <v>0.89790000000000003</v>
      </c>
    </row>
    <row r="233" spans="1:3" x14ac:dyDescent="0.2">
      <c r="A233" s="1" t="s">
        <v>708</v>
      </c>
      <c r="B233" s="6" t="s">
        <v>107</v>
      </c>
      <c r="C233" s="15">
        <v>0.91779999999999995</v>
      </c>
    </row>
    <row r="234" spans="1:3" x14ac:dyDescent="0.2">
      <c r="A234" s="1" t="s">
        <v>709</v>
      </c>
      <c r="B234" s="6" t="s">
        <v>294</v>
      </c>
      <c r="C234" s="15">
        <v>0.81699999999999995</v>
      </c>
    </row>
    <row r="235" spans="1:3" x14ac:dyDescent="0.2">
      <c r="A235" s="1" t="s">
        <v>710</v>
      </c>
      <c r="B235" s="6" t="s">
        <v>312</v>
      </c>
      <c r="C235" s="15">
        <v>0.33850000000000002</v>
      </c>
    </row>
    <row r="236" spans="1:3" x14ac:dyDescent="0.2">
      <c r="A236" s="1" t="s">
        <v>711</v>
      </c>
      <c r="B236" s="6" t="s">
        <v>160</v>
      </c>
      <c r="C236" s="15">
        <v>0.95940000000000003</v>
      </c>
    </row>
    <row r="237" spans="1:3" x14ac:dyDescent="0.2">
      <c r="A237" s="1" t="s">
        <v>712</v>
      </c>
      <c r="B237" s="6" t="s">
        <v>63</v>
      </c>
      <c r="C237" s="15">
        <v>0.3493</v>
      </c>
    </row>
    <row r="238" spans="1:3" x14ac:dyDescent="0.2">
      <c r="A238" s="1" t="s">
        <v>713</v>
      </c>
      <c r="B238" s="6" t="s">
        <v>250</v>
      </c>
      <c r="C238" s="15">
        <v>0.37</v>
      </c>
    </row>
    <row r="239" spans="1:3" x14ac:dyDescent="0.2">
      <c r="A239" s="1" t="s">
        <v>714</v>
      </c>
      <c r="B239" s="6" t="s">
        <v>194</v>
      </c>
      <c r="C239" s="15">
        <v>0.85119999999999996</v>
      </c>
    </row>
    <row r="240" spans="1:3" x14ac:dyDescent="0.2">
      <c r="A240" s="1" t="s">
        <v>715</v>
      </c>
      <c r="B240" s="6" t="s">
        <v>237</v>
      </c>
      <c r="C240" s="15">
        <v>0.93989999999999996</v>
      </c>
    </row>
    <row r="241" spans="1:3" x14ac:dyDescent="0.2">
      <c r="A241" s="1" t="s">
        <v>716</v>
      </c>
      <c r="B241" s="6" t="s">
        <v>37</v>
      </c>
      <c r="C241" s="15">
        <v>0.41820000000000002</v>
      </c>
    </row>
    <row r="242" spans="1:3" x14ac:dyDescent="0.2">
      <c r="A242" s="1" t="s">
        <v>717</v>
      </c>
      <c r="B242" s="6" t="s">
        <v>276</v>
      </c>
      <c r="C242" s="15">
        <v>0.6401</v>
      </c>
    </row>
    <row r="243" spans="1:3" x14ac:dyDescent="0.2">
      <c r="A243" s="1" t="s">
        <v>718</v>
      </c>
      <c r="B243" s="6" t="s">
        <v>175</v>
      </c>
      <c r="C243" s="15">
        <v>0.63690000000000002</v>
      </c>
    </row>
    <row r="244" spans="1:3" x14ac:dyDescent="0.2">
      <c r="B244" s="6"/>
    </row>
    <row r="245" spans="1:3" x14ac:dyDescent="0.2">
      <c r="B245" s="6"/>
    </row>
    <row r="246" spans="1:3" x14ac:dyDescent="0.2">
      <c r="B246" s="6"/>
    </row>
    <row r="247" spans="1:3" x14ac:dyDescent="0.2">
      <c r="B247" s="6"/>
    </row>
    <row r="248" spans="1:3" x14ac:dyDescent="0.2">
      <c r="B248" s="6"/>
    </row>
    <row r="249" spans="1:3" x14ac:dyDescent="0.2">
      <c r="B249" s="6"/>
    </row>
    <row r="250" spans="1:3" x14ac:dyDescent="0.2">
      <c r="B250" s="6"/>
    </row>
    <row r="251" spans="1:3" x14ac:dyDescent="0.2">
      <c r="B251" s="6"/>
    </row>
    <row r="252" spans="1:3" x14ac:dyDescent="0.2">
      <c r="B252" s="6"/>
    </row>
    <row r="253" spans="1:3" x14ac:dyDescent="0.2">
      <c r="B253" s="6"/>
    </row>
    <row r="254" spans="1:3" x14ac:dyDescent="0.2">
      <c r="B254" s="6"/>
    </row>
    <row r="255" spans="1:3" x14ac:dyDescent="0.2">
      <c r="B255" s="6"/>
    </row>
    <row r="256" spans="1:3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  <row r="303" spans="2:2" x14ac:dyDescent="0.2">
      <c r="B303" s="6"/>
    </row>
    <row r="304" spans="2:2" x14ac:dyDescent="0.2">
      <c r="B304" s="6"/>
    </row>
    <row r="305" spans="2:2" x14ac:dyDescent="0.2">
      <c r="B305" s="6"/>
    </row>
    <row r="306" spans="2:2" x14ac:dyDescent="0.2">
      <c r="B306" s="6"/>
    </row>
    <row r="307" spans="2:2" x14ac:dyDescent="0.2">
      <c r="B307" s="6"/>
    </row>
    <row r="308" spans="2:2" x14ac:dyDescent="0.2">
      <c r="B308" s="6"/>
    </row>
    <row r="309" spans="2:2" x14ac:dyDescent="0.2">
      <c r="B309" s="6"/>
    </row>
    <row r="310" spans="2:2" x14ac:dyDescent="0.2">
      <c r="B310" s="6"/>
    </row>
    <row r="311" spans="2:2" x14ac:dyDescent="0.2">
      <c r="B311" s="6"/>
    </row>
    <row r="312" spans="2:2" x14ac:dyDescent="0.2">
      <c r="B312" s="6"/>
    </row>
    <row r="313" spans="2:2" x14ac:dyDescent="0.2">
      <c r="B313" s="6"/>
    </row>
    <row r="314" spans="2:2" x14ac:dyDescent="0.2">
      <c r="B314" s="6"/>
    </row>
    <row r="315" spans="2:2" x14ac:dyDescent="0.2">
      <c r="B315" s="6"/>
    </row>
    <row r="316" spans="2:2" x14ac:dyDescent="0.2">
      <c r="B316" s="6"/>
    </row>
    <row r="317" spans="2:2" x14ac:dyDescent="0.2">
      <c r="B317" s="6"/>
    </row>
    <row r="318" spans="2:2" x14ac:dyDescent="0.2">
      <c r="B318" s="6"/>
    </row>
    <row r="319" spans="2:2" x14ac:dyDescent="0.2">
      <c r="B319" s="6"/>
    </row>
    <row r="320" spans="2:2" x14ac:dyDescent="0.2">
      <c r="B320" s="6"/>
    </row>
    <row r="321" spans="2:2" x14ac:dyDescent="0.2">
      <c r="B321" s="6"/>
    </row>
    <row r="322" spans="2:2" x14ac:dyDescent="0.2">
      <c r="B322" s="6"/>
    </row>
    <row r="323" spans="2:2" x14ac:dyDescent="0.2">
      <c r="B323" s="6"/>
    </row>
    <row r="324" spans="2:2" x14ac:dyDescent="0.2">
      <c r="B324" s="6"/>
    </row>
    <row r="325" spans="2:2" x14ac:dyDescent="0.2">
      <c r="B325" s="6"/>
    </row>
    <row r="326" spans="2:2" x14ac:dyDescent="0.2">
      <c r="B326" s="6"/>
    </row>
    <row r="327" spans="2:2" x14ac:dyDescent="0.2">
      <c r="B327" s="6"/>
    </row>
    <row r="328" spans="2:2" x14ac:dyDescent="0.2">
      <c r="B328" s="6"/>
    </row>
    <row r="329" spans="2:2" x14ac:dyDescent="0.2">
      <c r="B329" s="6"/>
    </row>
    <row r="330" spans="2:2" x14ac:dyDescent="0.2">
      <c r="B330" s="6"/>
    </row>
    <row r="331" spans="2:2" x14ac:dyDescent="0.2">
      <c r="B331" s="6"/>
    </row>
    <row r="332" spans="2:2" x14ac:dyDescent="0.2">
      <c r="B332" s="6"/>
    </row>
    <row r="333" spans="2:2" x14ac:dyDescent="0.2">
      <c r="B333" s="6"/>
    </row>
    <row r="334" spans="2:2" x14ac:dyDescent="0.2">
      <c r="B334" s="6"/>
    </row>
    <row r="335" spans="2:2" x14ac:dyDescent="0.2">
      <c r="B335" s="6"/>
    </row>
    <row r="336" spans="2:2" x14ac:dyDescent="0.2">
      <c r="B336" s="6"/>
    </row>
    <row r="337" spans="2:2" x14ac:dyDescent="0.2">
      <c r="B337" s="6"/>
    </row>
    <row r="338" spans="2:2" x14ac:dyDescent="0.2">
      <c r="B338" s="6"/>
    </row>
    <row r="339" spans="2:2" x14ac:dyDescent="0.2">
      <c r="B339" s="6"/>
    </row>
    <row r="340" spans="2:2" x14ac:dyDescent="0.2">
      <c r="B340" s="6"/>
    </row>
    <row r="341" spans="2:2" x14ac:dyDescent="0.2">
      <c r="B341" s="6"/>
    </row>
    <row r="342" spans="2:2" x14ac:dyDescent="0.2">
      <c r="B342" s="6"/>
    </row>
    <row r="343" spans="2:2" x14ac:dyDescent="0.2">
      <c r="B343" s="6"/>
    </row>
    <row r="344" spans="2:2" x14ac:dyDescent="0.2">
      <c r="B344" s="6"/>
    </row>
    <row r="345" spans="2:2" x14ac:dyDescent="0.2">
      <c r="B345" s="6"/>
    </row>
    <row r="346" spans="2:2" x14ac:dyDescent="0.2">
      <c r="B346" s="6"/>
    </row>
    <row r="347" spans="2:2" x14ac:dyDescent="0.2">
      <c r="B347" s="6"/>
    </row>
    <row r="348" spans="2:2" x14ac:dyDescent="0.2">
      <c r="B348" s="6"/>
    </row>
    <row r="349" spans="2:2" x14ac:dyDescent="0.2">
      <c r="B349" s="6"/>
    </row>
    <row r="350" spans="2:2" x14ac:dyDescent="0.2">
      <c r="B350" s="6"/>
    </row>
    <row r="351" spans="2:2" x14ac:dyDescent="0.2">
      <c r="B351" s="6"/>
    </row>
    <row r="352" spans="2:2" x14ac:dyDescent="0.2">
      <c r="B352" s="6"/>
    </row>
    <row r="353" spans="2:2" x14ac:dyDescent="0.2">
      <c r="B353" s="6"/>
    </row>
    <row r="354" spans="2:2" x14ac:dyDescent="0.2">
      <c r="B354" s="6"/>
    </row>
    <row r="355" spans="2:2" x14ac:dyDescent="0.2">
      <c r="B355" s="6"/>
    </row>
    <row r="356" spans="2:2" x14ac:dyDescent="0.2">
      <c r="B356" s="6"/>
    </row>
  </sheetData>
  <sortState ref="A2:C355">
    <sortCondition ref="C8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tanulmányi verseny</vt:lpstr>
      <vt:lpstr>fizetések</vt:lpstr>
      <vt:lpstr>csoportosítás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2021-01-26T07:19:32Z</dcterms:created>
  <dcterms:modified xsi:type="dcterms:W3CDTF">2021-01-26T07:19:41Z</dcterms:modified>
</cp:coreProperties>
</file>