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hivatkozas-fuggvenyek-a\"/>
    </mc:Choice>
  </mc:AlternateContent>
  <xr:revisionPtr revIDLastSave="0" documentId="8_{E7C41229-3135-4B11-A315-6E37F572C35E}" xr6:coauthVersionLast="45" xr6:coauthVersionMax="45" xr10:uidLastSave="{00000000-0000-0000-0000-000000000000}"/>
  <bookViews>
    <workbookView xWindow="-120" yWindow="-120" windowWidth="17520" windowHeight="12750" xr2:uid="{FA6635FC-28AE-4853-83A5-75E17D01E227}"/>
  </bookViews>
  <sheets>
    <sheet name="A" sheetId="2" r:id="rId1"/>
    <sheet name="tanárok" sheetId="3" r:id="rId2"/>
    <sheet name="órabérek" sheetId="4" r:id="rId3"/>
    <sheet name="órabérek (2)" sheetId="5" r:id="rId4"/>
    <sheet name="pontszámok" sheetId="1" r:id="rId5"/>
  </sheets>
  <definedNames>
    <definedName name="terv" comment="A tervezett havi bevételek időarányos értékeinek tartománya" localSheetId="0">OFFSET( A!$B$2, 0, 0, MONTH( TODAY() )-1, 1 )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6" i="1"/>
  <c r="B12" i="1"/>
  <c r="B17" i="1"/>
  <c r="B13" i="1"/>
  <c r="C11" i="2" l="1"/>
  <c r="F2" i="3"/>
  <c r="F3" i="3"/>
  <c r="F4" i="3"/>
  <c r="F5" i="3"/>
  <c r="F6" i="3"/>
  <c r="F7" i="3"/>
  <c r="F8" i="3"/>
  <c r="F9" i="3"/>
  <c r="F10" i="3"/>
  <c r="E2" i="3"/>
  <c r="E3" i="3"/>
  <c r="E4" i="3"/>
  <c r="E5" i="3"/>
  <c r="E6" i="3"/>
  <c r="E7" i="3"/>
  <c r="E8" i="3"/>
  <c r="E9" i="3"/>
  <c r="E10" i="3"/>
  <c r="C13" i="2" l="1"/>
  <c r="C12" i="2"/>
  <c r="C10" i="2"/>
  <c r="C9" i="2"/>
  <c r="C8" i="2"/>
  <c r="C7" i="2"/>
  <c r="C6" i="2"/>
  <c r="C5" i="2"/>
  <c r="C4" i="2"/>
  <c r="C3" i="2"/>
  <c r="C2" i="2"/>
  <c r="F4" i="2" l="1"/>
</calcChain>
</file>

<file path=xl/sharedStrings.xml><?xml version="1.0" encoding="utf-8"?>
<sst xmlns="http://schemas.openxmlformats.org/spreadsheetml/2006/main" count="59" uniqueCount="50">
  <si>
    <t>hónap</t>
  </si>
  <si>
    <t>tervezett</t>
  </si>
  <si>
    <t>tényleges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</si>
  <si>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</si>
  <si>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</si>
  <si>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</si>
  <si>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</si>
  <si>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</si>
  <si>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</si>
  <si>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</si>
  <si>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</si>
  <si>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</si>
  <si>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</si>
  <si>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</si>
  <si>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</si>
  <si>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terv-teljesítés</t>
  </si>
  <si>
    <t>név</t>
  </si>
  <si>
    <t>státusz</t>
  </si>
  <si>
    <t>szint</t>
  </si>
  <si>
    <t>óra</t>
  </si>
  <si>
    <t>bér</t>
  </si>
  <si>
    <t>Kulcsár Gusztáv</t>
  </si>
  <si>
    <t>Bakonyi Valéria</t>
  </si>
  <si>
    <t>Polányi Adorján</t>
  </si>
  <si>
    <t>Kertész Szilárd</t>
  </si>
  <si>
    <t>Pákozdi Gergely</t>
  </si>
  <si>
    <t>Horváth Kristóf</t>
  </si>
  <si>
    <t>Pusztai Kelemen</t>
  </si>
  <si>
    <t>Soproni Benedek</t>
  </si>
  <si>
    <t>Palotás Richárd</t>
  </si>
  <si>
    <t>A</t>
  </si>
  <si>
    <t>E</t>
  </si>
  <si>
    <t>B</t>
  </si>
  <si>
    <t>D</t>
  </si>
  <si>
    <t>C</t>
  </si>
  <si>
    <t>bér 2</t>
  </si>
  <si>
    <t>MT-1</t>
  </si>
  <si>
    <t>MT-2</t>
  </si>
  <si>
    <t>VT-1</t>
  </si>
  <si>
    <t>VT-2</t>
  </si>
  <si>
    <t>Osváth Pál</t>
  </si>
  <si>
    <t>Ambrus Ede</t>
  </si>
  <si>
    <t>Olajos Tas</t>
  </si>
  <si>
    <t>Angyal Örs</t>
  </si>
  <si>
    <t>Almási Gál</t>
  </si>
  <si>
    <t>Abonyi Ida</t>
  </si>
  <si>
    <t>Enyedi Éva</t>
  </si>
  <si>
    <t>Melyik cellában áll Angyal Örs neve?</t>
  </si>
  <si>
    <t>Melyik Angyal Örs legsikeresebb tantárgya?</t>
  </si>
  <si>
    <r>
      <t xml:space="preserve">Melyik cellában áll a </t>
    </r>
    <r>
      <rPr>
        <sz val="9"/>
        <color theme="1"/>
        <rFont val="Candara"/>
        <family val="2"/>
        <charset val="238"/>
      </rPr>
      <t>„</t>
    </r>
    <r>
      <rPr>
        <sz val="9"/>
        <color theme="1"/>
        <rFont val="Calibri"/>
        <family val="2"/>
        <charset val="238"/>
        <scheme val="minor"/>
      </rPr>
      <t>Magyar történelem 1</t>
    </r>
    <r>
      <rPr>
        <b/>
        <sz val="9"/>
        <color theme="1"/>
        <rFont val="Calibri"/>
        <family val="2"/>
        <charset val="238"/>
        <scheme val="minor"/>
      </rPr>
      <t>”</t>
    </r>
    <r>
      <rPr>
        <sz val="9"/>
        <color theme="1"/>
        <rFont val="Calibri"/>
        <family val="2"/>
        <charset val="238"/>
        <scheme val="minor"/>
      </rPr>
      <t xml:space="preserve"> (MT-1) tantárgy legmagasabb pontszáma?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</si>
</sst>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7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 indent="1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4">
    <cellStyle name="Normál" xfId="0" builtinId="0"/>
    <cellStyle name="Normál 12" xfId="3" xr:uid="{A7BCBF33-3EB8-4B7C-8690-FC9EB64E81BA}"/>
    <cellStyle name="Normál 2" xfId="2" xr:uid="{76B3BE7C-D013-4A78-A74F-C2F978B7C80D}"/>
    <cellStyle name="Százalék" xfId="1" builtinId="5"/>
  </cellStyles>
  <dxfs count="0"/>
  <tableStyles count="0" defaultTableStyle="TableStyleMedium2" defaultPivotStyle="PivotStyleLight16"/>
  <colors>
    <mruColors>
      <color rgb="FF0000FF"/>
      <color rgb="FF6E6E6E"/>
      <color rgb="FF646464"/>
      <color rgb="FF5A5A5A"/>
      <color rgb="FFFF99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DC2A-AD2E-419C-9539-DA3F00BB06BF}">
  <dimension ref="A1:F13"/>
  <sheetViews>
    <sheetView tabSelected="1" workbookViewId="0">
      <selection activeCell="N10" sqref="N10"/>
    </sheetView>
  </sheetViews>
  <sheetFormatPr defaultRowHeight="12" x14ac:dyDescent="0.2"/>
  <cols>
    <col min="1" max="3" width="14.83203125" customWidth="1"/>
  </cols>
  <sheetData>
    <row r="1" spans="1:6" x14ac:dyDescent="0.2">
      <c r="A1" s="14" t="s">
        <v>0</v>
      </c>
      <c r="B1" s="14" t="s">
        <v>1</v>
      </c>
      <c r="C1" s="14" t="s">
        <v>2</v>
      </c>
    </row>
    <row r="2" spans="1:6" x14ac:dyDescent="0.2">
      <c r="A2" s="2" t="s">
        <v>3</v>
      </c>
      <c r="B2" s="3">
        <v>10000000</v>
      </c>
      <c r="C2" s="3">
        <f ca="1">IF(ROW()-1&lt;MONTH(TODAY()),10100000,"")</f>
        <v>10100000</v>
      </c>
    </row>
    <row r="3" spans="1:6" x14ac:dyDescent="0.2">
      <c r="A3" s="2" t="s">
        <v>4</v>
      </c>
      <c r="B3" s="3">
        <v>12500000</v>
      </c>
      <c r="C3" s="3">
        <f ca="1">IF(ROW()-1&lt;MONTH(TODAY()),11625000,"")</f>
        <v>11625000</v>
      </c>
      <c r="F3" s="1" t="s">
        <v>15</v>
      </c>
    </row>
    <row r="4" spans="1:6" x14ac:dyDescent="0.2">
      <c r="A4" s="2" t="s">
        <v>5</v>
      </c>
      <c r="B4" s="3">
        <v>15000000</v>
      </c>
      <c r="C4" s="3">
        <f ca="1">IF(ROW()-1&lt;MONTH(TODAY()),17400000,"")</f>
        <v>17400000</v>
      </c>
      <c r="F4" s="4">
        <f ca="1">SUM( terv ) / SUM( C2:C13)</f>
        <v>1.0001428775539363</v>
      </c>
    </row>
    <row r="5" spans="1:6" x14ac:dyDescent="0.2">
      <c r="A5" s="2" t="s">
        <v>6</v>
      </c>
      <c r="B5" s="3">
        <v>17500000</v>
      </c>
      <c r="C5" s="3">
        <f ca="1">IF(ROW()-1&lt;MONTH(TODAY()),18900000,"")</f>
        <v>18900000</v>
      </c>
    </row>
    <row r="6" spans="1:6" x14ac:dyDescent="0.2">
      <c r="A6" s="2" t="s">
        <v>7</v>
      </c>
      <c r="B6" s="3">
        <v>20000000</v>
      </c>
      <c r="C6" s="3">
        <f ca="1">IF(ROW()-1&lt;MONTH(TODAY()),19200000,"")</f>
        <v>19200000</v>
      </c>
    </row>
    <row r="7" spans="1:6" x14ac:dyDescent="0.2">
      <c r="A7" s="2" t="s">
        <v>8</v>
      </c>
      <c r="B7" s="3">
        <v>22500000</v>
      </c>
      <c r="C7" s="3">
        <f ca="1">IF(ROW()-1&lt;MONTH(TODAY()),24975000,"")</f>
        <v>24975000</v>
      </c>
    </row>
    <row r="8" spans="1:6" x14ac:dyDescent="0.2">
      <c r="A8" s="2" t="s">
        <v>9</v>
      </c>
      <c r="B8" s="3">
        <v>25000000</v>
      </c>
      <c r="C8" s="3">
        <f ca="1">IF(ROW()-1&lt;MONTH(TODAY()),22250000,"")</f>
        <v>22250000</v>
      </c>
    </row>
    <row r="9" spans="1:6" x14ac:dyDescent="0.2">
      <c r="A9" s="2" t="s">
        <v>10</v>
      </c>
      <c r="B9" s="3">
        <v>27500000</v>
      </c>
      <c r="C9" s="3">
        <f ca="1">IF(ROW()-1&lt;MONTH(TODAY()),22275000,"")</f>
        <v>22275000</v>
      </c>
    </row>
    <row r="10" spans="1:6" x14ac:dyDescent="0.2">
      <c r="A10" s="2" t="s">
        <v>11</v>
      </c>
      <c r="B10" s="3">
        <v>25000000</v>
      </c>
      <c r="C10" s="3">
        <f ca="1">IF(ROW()-1&lt;MONTH(TODAY()),28250000,"")</f>
        <v>28250000</v>
      </c>
    </row>
    <row r="11" spans="1:6" x14ac:dyDescent="0.2">
      <c r="A11" s="2" t="s">
        <v>12</v>
      </c>
      <c r="B11" s="3">
        <v>22500000</v>
      </c>
      <c r="C11" s="3" t="str">
        <f ca="1">IF(ROW()-1&lt;MONTH(TODAY()),26775000,"")</f>
        <v/>
      </c>
    </row>
    <row r="12" spans="1:6" x14ac:dyDescent="0.2">
      <c r="A12" s="2" t="s">
        <v>13</v>
      </c>
      <c r="B12" s="3">
        <v>20000000</v>
      </c>
      <c r="C12" s="3" t="str">
        <f ca="1">IF(ROW()-1&lt;MONTH(TODAY()),20400000,"")</f>
        <v/>
      </c>
    </row>
    <row r="13" spans="1:6" x14ac:dyDescent="0.2">
      <c r="A13" s="2" t="s">
        <v>14</v>
      </c>
      <c r="B13" s="3">
        <v>17500000</v>
      </c>
      <c r="C13" s="3" t="str">
        <f ca="1">IF(ROW()-1&lt;MONTH(TODAY()),16275000,"")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DE53F-430A-48AC-9F5A-8B42B2236252}">
  <dimension ref="A1:F10"/>
  <sheetViews>
    <sheetView workbookViewId="0">
      <selection activeCell="K10" sqref="K10"/>
    </sheetView>
  </sheetViews>
  <sheetFormatPr defaultRowHeight="12" x14ac:dyDescent="0.2"/>
  <cols>
    <col min="1" max="1" width="16.83203125" bestFit="1" customWidth="1"/>
  </cols>
  <sheetData>
    <row r="1" spans="1:6" x14ac:dyDescent="0.2">
      <c r="A1" s="10" t="s">
        <v>16</v>
      </c>
      <c r="B1" s="10" t="s">
        <v>17</v>
      </c>
      <c r="C1" s="10" t="s">
        <v>18</v>
      </c>
      <c r="D1" s="13" t="s">
        <v>19</v>
      </c>
      <c r="E1" s="13" t="s">
        <v>20</v>
      </c>
      <c r="F1" s="13" t="s">
        <v>35</v>
      </c>
    </row>
    <row r="2" spans="1:6" x14ac:dyDescent="0.2">
      <c r="A2" t="s">
        <v>21</v>
      </c>
      <c r="B2" s="1" t="s">
        <v>34</v>
      </c>
      <c r="C2" s="1">
        <v>2</v>
      </c>
      <c r="D2" s="5">
        <v>65</v>
      </c>
      <c r="E2" s="6">
        <f ca="1">D2*INDIRECT( ADDRESS( C2, CODE( B2 )-64, 4, , "órabérek" ))</f>
        <v>286000</v>
      </c>
      <c r="F2" s="6">
        <f>D2*INDEX( 'órabérek (2)'!$B$3:$F$5, C2, CODE( B2 )-64)</f>
        <v>286000</v>
      </c>
    </row>
    <row r="3" spans="1:6" x14ac:dyDescent="0.2">
      <c r="A3" t="s">
        <v>22</v>
      </c>
      <c r="B3" s="1" t="s">
        <v>34</v>
      </c>
      <c r="C3" s="1">
        <v>1</v>
      </c>
      <c r="D3" s="5">
        <v>65</v>
      </c>
      <c r="E3" s="6">
        <f t="shared" ref="E3:E10" ca="1" si="0">D3*INDIRECT( ADDRESS( C3, CODE( B3 )-64, 4, , "órabérek" ))</f>
        <v>279500</v>
      </c>
      <c r="F3" s="6">
        <f>D3*INDEX( 'órabérek (2)'!$B$3:$F$5, C3, CODE( B3 )-64)</f>
        <v>279500</v>
      </c>
    </row>
    <row r="4" spans="1:6" x14ac:dyDescent="0.2">
      <c r="A4" t="s">
        <v>23</v>
      </c>
      <c r="B4" s="1" t="s">
        <v>33</v>
      </c>
      <c r="C4" s="1">
        <v>2</v>
      </c>
      <c r="D4" s="5">
        <v>64</v>
      </c>
      <c r="E4" s="6">
        <f t="shared" ca="1" si="0"/>
        <v>249600</v>
      </c>
      <c r="F4" s="6">
        <f>D4*INDEX( 'órabérek (2)'!$B$3:$F$5, C4, CODE( B4 )-64)</f>
        <v>249600</v>
      </c>
    </row>
    <row r="5" spans="1:6" x14ac:dyDescent="0.2">
      <c r="A5" t="s">
        <v>28</v>
      </c>
      <c r="B5" s="1" t="s">
        <v>33</v>
      </c>
      <c r="C5" s="1">
        <v>3</v>
      </c>
      <c r="D5" s="5">
        <v>47</v>
      </c>
      <c r="E5" s="6">
        <f t="shared" ca="1" si="0"/>
        <v>197400</v>
      </c>
      <c r="F5" s="6">
        <f>D5*INDEX( 'órabérek (2)'!$B$3:$F$5, C5, CODE( B5 )-64)</f>
        <v>197400</v>
      </c>
    </row>
    <row r="6" spans="1:6" x14ac:dyDescent="0.2">
      <c r="A6" t="s">
        <v>24</v>
      </c>
      <c r="B6" s="1" t="s">
        <v>32</v>
      </c>
      <c r="C6" s="1">
        <v>2</v>
      </c>
      <c r="D6" s="5">
        <v>49</v>
      </c>
      <c r="E6" s="6">
        <f t="shared" ca="1" si="0"/>
        <v>245000</v>
      </c>
      <c r="F6" s="6">
        <f>D6*INDEX( 'órabérek (2)'!$B$3:$F$5, C6, CODE( B6 )-64)</f>
        <v>245000</v>
      </c>
    </row>
    <row r="7" spans="1:6" x14ac:dyDescent="0.2">
      <c r="A7" t="s">
        <v>25</v>
      </c>
      <c r="B7" s="1" t="s">
        <v>32</v>
      </c>
      <c r="C7" s="1">
        <v>1</v>
      </c>
      <c r="D7" s="5">
        <v>64</v>
      </c>
      <c r="E7" s="6">
        <f t="shared" ca="1" si="0"/>
        <v>307200</v>
      </c>
      <c r="F7" s="6">
        <f>D7*INDEX( 'órabérek (2)'!$B$3:$F$5, C7, CODE( B7 )-64)</f>
        <v>307200</v>
      </c>
    </row>
    <row r="8" spans="1:6" x14ac:dyDescent="0.2">
      <c r="A8" t="s">
        <v>26</v>
      </c>
      <c r="B8" s="1" t="s">
        <v>30</v>
      </c>
      <c r="C8" s="1">
        <v>2</v>
      </c>
      <c r="D8" s="5">
        <v>60</v>
      </c>
      <c r="E8" s="6">
        <f t="shared" ca="1" si="0"/>
        <v>330000</v>
      </c>
      <c r="F8" s="6">
        <f>D8*INDEX( 'órabérek (2)'!$B$3:$F$5, C8, CODE( B8 )-64)</f>
        <v>330000</v>
      </c>
    </row>
    <row r="9" spans="1:6" x14ac:dyDescent="0.2">
      <c r="A9" t="s">
        <v>27</v>
      </c>
      <c r="B9" s="1" t="s">
        <v>31</v>
      </c>
      <c r="C9" s="1">
        <v>2</v>
      </c>
      <c r="D9" s="5">
        <v>52</v>
      </c>
      <c r="E9" s="6">
        <f t="shared" ca="1" si="0"/>
        <v>171600</v>
      </c>
      <c r="F9" s="6">
        <f>D9*INDEX( 'órabérek (2)'!$B$3:$F$5, C9, CODE( B9 )-64)</f>
        <v>171600</v>
      </c>
    </row>
    <row r="10" spans="1:6" x14ac:dyDescent="0.2">
      <c r="A10" t="s">
        <v>29</v>
      </c>
      <c r="B10" s="1" t="s">
        <v>33</v>
      </c>
      <c r="C10" s="1">
        <v>1</v>
      </c>
      <c r="D10" s="5">
        <v>53</v>
      </c>
      <c r="E10" s="6">
        <f t="shared" ca="1" si="0"/>
        <v>196100</v>
      </c>
      <c r="F10" s="6">
        <f>D10*INDEX( 'órabérek (2)'!$B$3:$F$5, C10, CODE( B10 )-64)</f>
        <v>196100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E79AA-1CED-43F4-AD10-EFB3FFF0D575}">
  <dimension ref="A1:E3"/>
  <sheetViews>
    <sheetView workbookViewId="0">
      <selection activeCell="J14" sqref="J14"/>
    </sheetView>
  </sheetViews>
  <sheetFormatPr defaultRowHeight="12" x14ac:dyDescent="0.2"/>
  <sheetData>
    <row r="1" spans="1:5" x14ac:dyDescent="0.2">
      <c r="A1" s="1">
        <v>5200</v>
      </c>
      <c r="B1" s="1">
        <v>4800</v>
      </c>
      <c r="C1" s="1">
        <v>4300</v>
      </c>
      <c r="D1" s="1">
        <v>3700</v>
      </c>
      <c r="E1" s="1">
        <v>3000</v>
      </c>
    </row>
    <row r="2" spans="1:5" x14ac:dyDescent="0.2">
      <c r="A2" s="1">
        <v>5500</v>
      </c>
      <c r="B2" s="1">
        <v>5000</v>
      </c>
      <c r="C2" s="1">
        <v>4400</v>
      </c>
      <c r="D2" s="1">
        <v>3900</v>
      </c>
      <c r="E2" s="1">
        <v>3300</v>
      </c>
    </row>
    <row r="3" spans="1:5" x14ac:dyDescent="0.2">
      <c r="A3" s="1">
        <v>6000</v>
      </c>
      <c r="B3" s="1">
        <v>5300</v>
      </c>
      <c r="C3" s="1">
        <v>4600</v>
      </c>
      <c r="D3" s="1">
        <v>4200</v>
      </c>
      <c r="E3" s="1">
        <v>3500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D32D2-973B-48DB-9109-5601DDB226F1}">
  <dimension ref="A2:F5"/>
  <sheetViews>
    <sheetView workbookViewId="0">
      <selection activeCell="L22" sqref="L22"/>
    </sheetView>
  </sheetViews>
  <sheetFormatPr defaultRowHeight="12" x14ac:dyDescent="0.2"/>
  <sheetData>
    <row r="2" spans="1:6" x14ac:dyDescent="0.2">
      <c r="A2" s="8"/>
      <c r="B2" s="10" t="s">
        <v>30</v>
      </c>
      <c r="C2" s="10" t="s">
        <v>32</v>
      </c>
      <c r="D2" s="10" t="s">
        <v>34</v>
      </c>
      <c r="E2" s="10" t="s">
        <v>33</v>
      </c>
      <c r="F2" s="10" t="s">
        <v>31</v>
      </c>
    </row>
    <row r="3" spans="1:6" x14ac:dyDescent="0.2">
      <c r="A3" s="11">
        <v>1</v>
      </c>
      <c r="B3" s="12">
        <v>5200</v>
      </c>
      <c r="C3" s="12">
        <v>4800</v>
      </c>
      <c r="D3" s="12">
        <v>4300</v>
      </c>
      <c r="E3" s="12">
        <v>3700</v>
      </c>
      <c r="F3" s="12">
        <v>3000</v>
      </c>
    </row>
    <row r="4" spans="1:6" x14ac:dyDescent="0.2">
      <c r="A4" s="11">
        <v>2</v>
      </c>
      <c r="B4" s="12">
        <v>5500</v>
      </c>
      <c r="C4" s="12">
        <v>5000</v>
      </c>
      <c r="D4" s="12">
        <v>4400</v>
      </c>
      <c r="E4" s="12">
        <v>3900</v>
      </c>
      <c r="F4" s="12">
        <v>3300</v>
      </c>
    </row>
    <row r="5" spans="1:6" x14ac:dyDescent="0.2">
      <c r="A5" s="11">
        <v>3</v>
      </c>
      <c r="B5" s="12">
        <v>6000</v>
      </c>
      <c r="C5" s="12">
        <v>5300</v>
      </c>
      <c r="D5" s="12">
        <v>4600</v>
      </c>
      <c r="E5" s="12">
        <v>4200</v>
      </c>
      <c r="F5" s="12">
        <v>3500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6974-B790-480A-A299-BFE69BF27AD3}">
  <dimension ref="A1:E21"/>
  <sheetViews>
    <sheetView workbookViewId="0">
      <selection activeCell="L4" sqref="L4"/>
    </sheetView>
  </sheetViews>
  <sheetFormatPr defaultRowHeight="12" x14ac:dyDescent="0.2"/>
  <cols>
    <col min="1" max="1" width="11.83203125" bestFit="1" customWidth="1"/>
    <col min="2" max="5" width="11.83203125" customWidth="1"/>
  </cols>
  <sheetData>
    <row r="1" spans="1:5" x14ac:dyDescent="0.2">
      <c r="A1" s="7"/>
      <c r="B1" s="9" t="s">
        <v>36</v>
      </c>
      <c r="C1" s="9" t="s">
        <v>37</v>
      </c>
      <c r="D1" s="9" t="s">
        <v>38</v>
      </c>
      <c r="E1" s="9" t="s">
        <v>39</v>
      </c>
    </row>
    <row r="2" spans="1:5" x14ac:dyDescent="0.2">
      <c r="A2" t="s">
        <v>45</v>
      </c>
      <c r="B2" s="1">
        <v>208</v>
      </c>
      <c r="C2" s="1">
        <v>195</v>
      </c>
      <c r="D2" s="1">
        <v>233</v>
      </c>
      <c r="E2" s="1">
        <v>162</v>
      </c>
    </row>
    <row r="3" spans="1:5" x14ac:dyDescent="0.2">
      <c r="A3" t="s">
        <v>40</v>
      </c>
      <c r="B3" s="1">
        <v>212</v>
      </c>
      <c r="C3" s="1">
        <v>215</v>
      </c>
      <c r="D3" s="1">
        <v>193</v>
      </c>
      <c r="E3" s="1">
        <v>179</v>
      </c>
    </row>
    <row r="4" spans="1:5" x14ac:dyDescent="0.2">
      <c r="A4" t="s">
        <v>41</v>
      </c>
      <c r="B4" s="1">
        <v>182</v>
      </c>
      <c r="C4" s="1">
        <v>203</v>
      </c>
      <c r="D4" s="1">
        <v>169</v>
      </c>
      <c r="E4" s="1">
        <v>192</v>
      </c>
    </row>
    <row r="5" spans="1:5" x14ac:dyDescent="0.2">
      <c r="A5" t="s">
        <v>42</v>
      </c>
      <c r="B5" s="1">
        <v>208</v>
      </c>
      <c r="C5" s="1">
        <v>153</v>
      </c>
      <c r="D5" s="1">
        <v>153</v>
      </c>
      <c r="E5" s="1">
        <v>241</v>
      </c>
    </row>
    <row r="6" spans="1:5" x14ac:dyDescent="0.2">
      <c r="A6" t="s">
        <v>43</v>
      </c>
      <c r="B6" s="1">
        <v>181</v>
      </c>
      <c r="C6" s="1">
        <v>162</v>
      </c>
      <c r="D6" s="1">
        <v>184</v>
      </c>
      <c r="E6" s="1">
        <v>234</v>
      </c>
    </row>
    <row r="7" spans="1:5" x14ac:dyDescent="0.2">
      <c r="A7" t="s">
        <v>46</v>
      </c>
      <c r="B7" s="1">
        <v>221</v>
      </c>
      <c r="C7" s="1">
        <v>191</v>
      </c>
      <c r="D7" s="1">
        <v>203</v>
      </c>
      <c r="E7" s="1">
        <v>183</v>
      </c>
    </row>
    <row r="8" spans="1:5" x14ac:dyDescent="0.2">
      <c r="A8" t="s">
        <v>44</v>
      </c>
      <c r="B8" s="1">
        <v>195</v>
      </c>
      <c r="C8" s="1">
        <v>191</v>
      </c>
      <c r="D8" s="1">
        <v>193</v>
      </c>
      <c r="E8" s="1">
        <v>201</v>
      </c>
    </row>
    <row r="11" spans="1:5" x14ac:dyDescent="0.2">
      <c r="B11" t="s">
        <v>49</v>
      </c>
    </row>
    <row r="12" spans="1:5" x14ac:dyDescent="0.2">
      <c r="B12" t="b">
        <f>ISREF( "B" &amp; MATCH( MAX( B2:B8 ), B2:B8, 0 ))</f>
        <v>0</v>
      </c>
    </row>
    <row r="13" spans="1:5" x14ac:dyDescent="0.2">
      <c r="B13" t="b">
        <f ca="1">ISREF( INDIRECT( "B" &amp; MATCH( MAX( B2:B8 ), B2:B8, 0 )))</f>
        <v>1</v>
      </c>
    </row>
    <row r="15" spans="1:5" x14ac:dyDescent="0.2">
      <c r="B15" t="s">
        <v>47</v>
      </c>
    </row>
    <row r="16" spans="1:5" x14ac:dyDescent="0.2">
      <c r="B16" t="b">
        <f>ISREF( ADDRESS( MATCH( "angyal örs", A2:A8, 0 )+1, 1, 4 ))</f>
        <v>0</v>
      </c>
    </row>
    <row r="17" spans="2:2" x14ac:dyDescent="0.2">
      <c r="B17" t="b">
        <f ca="1">ISREF( INDIRECT( ADDRESS( MATCH( "angyal örs", A2:A8, 0 )+1, 1, 4 )))</f>
        <v>1</v>
      </c>
    </row>
    <row r="19" spans="2:2" x14ac:dyDescent="0.2">
      <c r="B19" t="s">
        <v>48</v>
      </c>
    </row>
    <row r="20" spans="2:2" x14ac:dyDescent="0.2">
      <c r="B20" t="str">
        <f>INDEX( B1:E1, MATCH( MAX( B6:E6 ), B6:E6, 0 ))</f>
        <v>VT-2</v>
      </c>
    </row>
    <row r="21" spans="2:2" x14ac:dyDescent="0.2">
      <c r="B21" t="b">
        <f>ISREF( INDEX( B1:E1, MATCH( MAX( B6:E6 ), B6:E6, 0 )))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</vt:lpstr>
      <vt:lpstr>tanárok</vt:lpstr>
      <vt:lpstr>órabérek</vt:lpstr>
      <vt:lpstr>órabérek (2)</vt:lpstr>
      <vt:lpstr>pontszámok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2021-09-21T13:26:50Z</dcterms:created>
  <dcterms:modified xsi:type="dcterms:W3CDTF">2021-10-09T07:41:33Z</dcterms:modified>
</cp:coreProperties>
</file>